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sfls01\ПТО\Для Андрея\ИП 2025-2029\ИП 2025-2029_2025.10 в Министерство\Паспорта АО БЭСК рабочие\"/>
    </mc:Choice>
  </mc:AlternateContent>
  <xr:revisionPtr revIDLastSave="0" documentId="13_ncr:1_{24576900-72B8-4F05-9E91-8A0A75780DC1}" xr6:coauthVersionLast="47" xr6:coauthVersionMax="47" xr10:uidLastSave="{00000000-0000-0000-0000-000000000000}"/>
  <bookViews>
    <workbookView xWindow="-120" yWindow="-120" windowWidth="29040" windowHeight="15840" tabRatio="995"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AG52" i="15"/>
  <c r="N52" i="15"/>
  <c r="L52" i="15"/>
  <c r="AF52" i="15"/>
  <c r="E25" i="6"/>
  <c r="C33" i="15"/>
  <c r="C30" i="15" s="1"/>
  <c r="C27" i="15" s="1"/>
  <c r="F30" i="15"/>
  <c r="F33" i="15"/>
  <c r="E30" i="15"/>
  <c r="E33" i="15"/>
  <c r="D27" i="15"/>
  <c r="D30" i="15"/>
  <c r="D33" i="15"/>
  <c r="AG33" i="15"/>
  <c r="AF33" i="15"/>
  <c r="AD52" i="15"/>
  <c r="AB52" i="15"/>
  <c r="Z52" i="15"/>
  <c r="X52" i="15"/>
  <c r="V52" i="15"/>
  <c r="T52" i="15"/>
  <c r="R52" i="15"/>
  <c r="E48" i="7"/>
  <c r="E49" i="7"/>
  <c r="AD30" i="15"/>
  <c r="Z30" i="15"/>
  <c r="V30" i="15"/>
  <c r="R30" i="15"/>
  <c r="N30" i="15"/>
  <c r="I27" i="15"/>
  <c r="I24" i="15" s="1"/>
  <c r="K27" i="15"/>
  <c r="K24" i="15" s="1"/>
  <c r="H30" i="15"/>
  <c r="H27" i="15" s="1"/>
  <c r="H24" i="15" s="1"/>
  <c r="J30" i="15"/>
  <c r="J52" i="15" s="1"/>
  <c r="I52" i="15"/>
  <c r="K52" i="15"/>
  <c r="E31" i="15"/>
  <c r="F31" i="15" s="1"/>
  <c r="E32" i="15"/>
  <c r="F32" i="15" s="1"/>
  <c r="E34" i="15"/>
  <c r="F34" i="15" s="1"/>
  <c r="N57" i="15"/>
  <c r="AG57" i="15" s="1"/>
  <c r="D57" i="15" s="1"/>
  <c r="L57" i="15"/>
  <c r="AF57" i="15" s="1"/>
  <c r="C57" i="15" s="1"/>
  <c r="AG31" i="15"/>
  <c r="AG32" i="15"/>
  <c r="AG34" i="15"/>
  <c r="AF31" i="15"/>
  <c r="AF32" i="15"/>
  <c r="AF34" i="15"/>
  <c r="H52" i="15" l="1"/>
  <c r="J27" i="15"/>
  <c r="J24" i="15" s="1"/>
  <c r="O25" i="5"/>
  <c r="O26" i="5"/>
  <c r="O27" i="5"/>
  <c r="E27" i="15" l="1"/>
  <c r="AE52" i="15"/>
  <c r="AE27" i="15"/>
  <c r="AE24" i="15" s="1"/>
  <c r="AC52" i="15"/>
  <c r="AC27" i="15"/>
  <c r="AC24" i="15" s="1"/>
  <c r="AA52" i="15"/>
  <c r="AA27" i="15"/>
  <c r="AA24" i="15" s="1"/>
  <c r="Y52" i="15"/>
  <c r="Y27" i="15"/>
  <c r="Y24" i="15" s="1"/>
  <c r="W52" i="15"/>
  <c r="W27" i="15"/>
  <c r="W24" i="15" s="1"/>
  <c r="U52" i="15"/>
  <c r="U27" i="15"/>
  <c r="U24" i="15" s="1"/>
  <c r="S52" i="15"/>
  <c r="S27" i="15"/>
  <c r="S24" i="15" s="1"/>
  <c r="Q52" i="15"/>
  <c r="Q27" i="15"/>
  <c r="Q24" i="15" s="1"/>
  <c r="O52" i="15"/>
  <c r="O27" i="15"/>
  <c r="O24" i="15" s="1"/>
  <c r="M52" i="15"/>
  <c r="M27" i="15"/>
  <c r="M24" i="15" s="1"/>
  <c r="R27" i="5" l="1"/>
  <c r="P27" i="5"/>
  <c r="R26" i="5"/>
  <c r="P26" i="5"/>
  <c r="R25" i="5"/>
  <c r="P25" i="5"/>
  <c r="R24" i="5"/>
  <c r="P24" i="5"/>
  <c r="O24" i="5"/>
  <c r="A14" i="15" l="1"/>
  <c r="AD25" i="5" l="1"/>
  <c r="L30" i="15"/>
  <c r="G30" i="15" l="1"/>
  <c r="G27" i="15" l="1"/>
  <c r="G24" i="15" s="1"/>
  <c r="C52" i="15"/>
  <c r="AD27" i="15"/>
  <c r="AD24" i="15" s="1"/>
  <c r="Z27" i="15"/>
  <c r="Z24" i="15" s="1"/>
  <c r="V27" i="15"/>
  <c r="V24" i="15" s="1"/>
  <c r="R27" i="15"/>
  <c r="R24" i="15" s="1"/>
  <c r="P30" i="15"/>
  <c r="T30" i="15"/>
  <c r="X30" i="15"/>
  <c r="AB30" i="15"/>
  <c r="P52" i="15" l="1"/>
  <c r="AF30" i="15"/>
  <c r="D52" i="15"/>
  <c r="AG30" i="15"/>
  <c r="AB27" i="15"/>
  <c r="AB24" i="15" s="1"/>
  <c r="X27" i="15"/>
  <c r="X24" i="15" s="1"/>
  <c r="T27" i="15"/>
  <c r="T24" i="15" s="1"/>
  <c r="P27" i="15"/>
  <c r="P24" i="15" s="1"/>
  <c r="L48" i="7" l="1"/>
  <c r="M48" i="7"/>
  <c r="N48" i="7"/>
  <c r="O48" i="7"/>
  <c r="C49" i="7" l="1"/>
  <c r="C48" i="7" s="1"/>
  <c r="F27" i="15"/>
  <c r="F24" i="15" s="1"/>
  <c r="K48" i="7"/>
  <c r="B23" i="15"/>
  <c r="C23" i="15" s="1"/>
  <c r="D23" i="15" s="1"/>
  <c r="E23" i="15" s="1"/>
  <c r="F23" i="15" s="1"/>
  <c r="G23" i="15" s="1"/>
  <c r="H23" i="15" s="1"/>
  <c r="I23" i="15" s="1"/>
  <c r="J23" i="15" s="1"/>
  <c r="K23" i="15" s="1"/>
  <c r="M23" i="15" l="1"/>
  <c r="N23" i="15" s="1"/>
  <c r="O23" i="15" s="1"/>
  <c r="P23" i="15" s="1"/>
  <c r="Q23" i="15" s="1"/>
  <c r="R23" i="15" s="1"/>
  <c r="S23" i="15" s="1"/>
  <c r="E24" i="15"/>
  <c r="L27" i="15"/>
  <c r="AF27" i="15" s="1"/>
  <c r="T23" i="15" l="1"/>
  <c r="U23" i="15" s="1"/>
  <c r="V23" i="15" s="1"/>
  <c r="W23" i="15" s="1"/>
  <c r="X23" i="15" s="1"/>
  <c r="Y23" i="15" s="1"/>
  <c r="Z23" i="15" s="1"/>
  <c r="AA23" i="15" s="1"/>
  <c r="AB23" i="15" s="1"/>
  <c r="AC23" i="15" s="1"/>
  <c r="AD23" i="15" s="1"/>
  <c r="AE23" i="15" s="1"/>
  <c r="AF23" i="15"/>
  <c r="AG23" i="15" s="1"/>
  <c r="L24" i="15"/>
  <c r="AF24" i="15" s="1"/>
  <c r="N27" i="15"/>
  <c r="AG27" i="15" s="1"/>
  <c r="B22" i="22"/>
  <c r="F48" i="7"/>
  <c r="G48" i="7"/>
  <c r="H48" i="7"/>
  <c r="I48" i="7"/>
  <c r="J48" i="7"/>
  <c r="A15" i="22"/>
  <c r="A12" i="22"/>
  <c r="A9" i="22"/>
  <c r="A5" i="22"/>
  <c r="A15" i="5"/>
  <c r="A12" i="5"/>
  <c r="A9" i="5"/>
  <c r="A5" i="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N24" i="15" l="1"/>
  <c r="AG24" i="15" s="1"/>
  <c r="D24" i="15"/>
  <c r="C2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limorenko_ai</author>
    <author>Автор</author>
  </authors>
  <commentList>
    <comment ref="C25" authorId="0" shapeId="0" xr:uid="{23B0CE9A-08D8-432C-9C39-E9714E5E93BC}">
      <text>
        <r>
          <rPr>
            <b/>
            <sz val="9"/>
            <color indexed="81"/>
            <rFont val="Tahoma"/>
            <family val="2"/>
            <charset val="204"/>
          </rPr>
          <t>limorenko_ai:</t>
        </r>
        <r>
          <rPr>
            <sz val="9"/>
            <color indexed="81"/>
            <rFont val="Tahoma"/>
            <family val="2"/>
            <charset val="204"/>
          </rPr>
          <t xml:space="preserve">
без НДС</t>
        </r>
      </text>
    </comment>
    <comment ref="C30" authorId="1" shapeId="0" xr:uid="{71E4644E-5239-47B7-8FBB-2B1A71762345}">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осуществлялись, но на 01.01.2025 не приняты к бух.учету</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limorenko_ai</author>
  </authors>
  <commentList>
    <comment ref="C22" authorId="0" shapeId="0" xr:uid="{8BB3A1E2-3033-4D90-B7DE-C5CBC6F00E61}">
      <text>
        <r>
          <rPr>
            <b/>
            <sz val="9"/>
            <color indexed="81"/>
            <rFont val="Tahoma"/>
            <family val="2"/>
            <charset val="204"/>
          </rPr>
          <t>limorenko_ai:</t>
        </r>
        <r>
          <rPr>
            <sz val="9"/>
            <color indexed="81"/>
            <rFont val="Tahoma"/>
            <family val="2"/>
            <charset val="204"/>
          </rPr>
          <t xml:space="preserve">
2024-2029</t>
        </r>
      </text>
    </comment>
    <comment ref="D22" authorId="0" shapeId="0" xr:uid="{717D5883-7598-4C44-8A19-2D29AE803C83}">
      <text>
        <r>
          <rPr>
            <b/>
            <sz val="9"/>
            <color indexed="81"/>
            <rFont val="Tahoma"/>
            <family val="2"/>
            <charset val="204"/>
          </rPr>
          <t>limorenko_ai:</t>
        </r>
        <r>
          <rPr>
            <sz val="9"/>
            <color indexed="81"/>
            <rFont val="Tahoma"/>
            <family val="2"/>
            <charset val="204"/>
          </rPr>
          <t xml:space="preserve">
2025-2029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B26" authorId="0" shapeId="0" xr:uid="{B90B0110-F570-4429-AB31-C628A4BBAECC}">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осуществлялись, но на 01.01.2025 не приняты к бух.учету</t>
        </r>
      </text>
    </comment>
  </commentList>
</comments>
</file>

<file path=xl/sharedStrings.xml><?xml version="1.0" encoding="utf-8"?>
<sst xmlns="http://schemas.openxmlformats.org/spreadsheetml/2006/main" count="2584" uniqueCount="551">
  <si>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</si>
  <si>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</si>
  <si>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</si>
  <si>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</si>
  <si>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</si>
  <si>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</si>
  <si>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</si>
  <si>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</si>
  <si>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</si>
  <si>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</si>
  <si>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</si>
  <si>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</si>
  <si>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</si>
  <si>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</si>
  <si>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</si>
  <si>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</si>
  <si>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</si>
  <si>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</si>
  <si>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</si>
  <si>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</si>
  <si>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</si>
  <si>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</si>
  <si>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</si>
  <si>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</si>
  <si>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</si>
  <si>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</si>
  <si>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</si>
  <si>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</si>
  <si>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</si>
  <si>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</si>
  <si>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</si>
  <si>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</si>
  <si>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</si>
  <si>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</si>
  <si>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</si>
  <si>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</si>
  <si>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</si>
  <si>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</si>
  <si>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</si>
  <si>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</si>
  <si>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</si>
  <si>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</si>
  <si>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</si>
  <si>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</si>
  <si>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</si>
  <si>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</si>
  <si>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</si>
  <si>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</si>
  <si>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</si>
  <si>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</si>
  <si>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</si>
  <si>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</si>
  <si>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</si>
  <si>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</si>
  <si>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</si>
  <si>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</si>
  <si>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</si>
  <si>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</si>
  <si>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</si>
  <si>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</si>
  <si>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</si>
  <si>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</si>
  <si>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</si>
  <si>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</si>
  <si>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</si>
  <si>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</si>
  <si>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</si>
  <si>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</si>
  <si>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</si>
  <si>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</si>
  <si>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</si>
  <si>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</si>
  <si>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</si>
  <si>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</si>
  <si>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</si>
  <si>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</si>
  <si>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</si>
  <si>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</si>
  <si>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</si>
  <si>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</si>
  <si>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</si>
  <si>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</si>
  <si>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</si>
  <si>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</si>
  <si>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</si>
  <si>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</si>
  <si>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</si>
  <si>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</si>
  <si>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</si>
  <si>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</si>
  <si>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</si>
  <si>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</si>
  <si>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</si>
  <si>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</si>
  <si>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</si>
  <si>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</si>
  <si>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</si>
  <si>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</si>
  <si>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</si>
  <si>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</si>
  <si>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</si>
  <si>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</si>
  <si>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</si>
  <si>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</si>
  <si>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</si>
  <si>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</si>
  <si>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</si>
  <si>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</si>
  <si>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</si>
  <si>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</si>
  <si>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</si>
  <si>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</si>
  <si>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</si>
  <si>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</si>
  <si>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</si>
  <si>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</si>
  <si>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</si>
  <si>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</si>
  <si>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</si>
  <si>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</si>
  <si>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</si>
  <si>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</si>
  <si>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</si>
  <si>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</si>
  <si>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</si>
  <si>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</si>
  <si>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</si>
  <si>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</si>
  <si>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</si>
  <si>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</si>
  <si>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</si>
  <si>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</si>
  <si>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</si>
  <si>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</si>
  <si>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</si>
  <si>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</si>
  <si>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</si>
  <si>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</si>
  <si>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</si>
  <si>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</si>
  <si>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</si>
  <si>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</si>
  <si>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</si>
  <si>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</si>
  <si>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</si>
  <si>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</si>
  <si>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</si>
  <si>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</si>
  <si>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</si>
  <si>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</si>
  <si>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</si>
  <si>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</si>
  <si>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</si>
  <si>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</si>
  <si>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</si>
  <si>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</si>
  <si>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</si>
  <si>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</si>
  <si>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</si>
  <si>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</si>
  <si>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</si>
  <si>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</si>
  <si>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</si>
  <si>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</si>
  <si>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</si>
  <si>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</si>
  <si>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</si>
  <si>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</si>
  <si>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</si>
  <si>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</si>
  <si>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</si>
  <si>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</si>
  <si>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</si>
  <si>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</si>
  <si>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</si>
  <si>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</si>
  <si>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</si>
  <si>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</si>
  <si>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</si>
  <si>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</si>
  <si>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</si>
  <si>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</si>
  <si>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</si>
  <si>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</si>
  <si>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</si>
  <si>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</si>
  <si>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</si>
  <si>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</si>
  <si>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</si>
  <si>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</si>
  <si>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</si>
  <si>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</si>
  <si>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</si>
  <si>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</si>
  <si>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</si>
  <si>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</si>
  <si>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</si>
  <si>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</si>
  <si>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</si>
  <si>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</si>
  <si>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</si>
  <si>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</si>
  <si>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</si>
  <si>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</si>
  <si>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</si>
  <si>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</si>
  <si>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</si>
  <si>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</si>
  <si>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</si>
  <si>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</si>
  <si>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</si>
  <si>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</si>
  <si>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</si>
  <si>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</si>
  <si>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</si>
  <si>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</si>
  <si>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</si>
  <si>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</si>
  <si>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</si>
  <si>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</si>
  <si>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</si>
  <si>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</si>
  <si>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</si>
  <si>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</si>
  <si>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</si>
  <si>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</si>
  <si>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</si>
  <si>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</si>
  <si>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</si>
  <si>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</si>
  <si>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</si>
  <si>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</si>
  <si>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</si>
  <si>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</si>
  <si>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</si>
  <si>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</si>
  <si>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</si>
  <si>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</si>
  <si>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</si>
  <si>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</si>
  <si>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</si>
  <si>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</si>
  <si>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</si>
  <si>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</si>
  <si>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</si>
  <si>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</si>
  <si>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</si>
  <si>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</si>
  <si>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</si>
  <si>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</si>
  <si>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</si>
  <si>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</si>
  <si>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</si>
  <si>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</si>
  <si>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</si>
  <si>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</si>
  <si>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</si>
  <si>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</si>
  <si>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</si>
  <si>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</si>
  <si>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</si>
  <si>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</si>
  <si>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</si>
  <si>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</si>
  <si>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</si>
  <si>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</si>
  <si>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</si>
  <si>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</si>
  <si>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</si>
  <si>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</si>
  <si>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</si>
  <si>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</si>
  <si>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</si>
  <si>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</si>
  <si>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</si>
  <si>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</si>
  <si>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</si>
  <si>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</si>
  <si>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</si>
  <si>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</si>
  <si>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</si>
  <si>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</si>
  <si>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</si>
  <si>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</si>
  <si>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</si>
  <si>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</si>
  <si>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</si>
  <si>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</si>
  <si>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</si>
  <si>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</si>
  <si>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</si>
  <si>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</si>
  <si>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</si>
  <si>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</si>
  <si>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</si>
  <si>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</si>
  <si>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</si>
  <si>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</si>
  <si>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</si>
  <si>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</si>
  <si>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</si>
  <si>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</si>
  <si>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</si>
  <si>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</si>
  <si>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</si>
  <si>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</si>
  <si>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</si>
  <si>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</si>
  <si>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</si>
  <si>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</si>
  <si>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</si>
  <si>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</si>
  <si>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</si>
  <si>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</si>
  <si>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</si>
  <si>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</si>
  <si>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</si>
  <si>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</si>
  <si>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</si>
  <si>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</si>
  <si>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</si>
  <si>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</si>
  <si>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</si>
  <si>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</si>
  <si>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</si>
  <si>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</si>
  <si>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</si>
  <si>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</si>
  <si>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</si>
  <si>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</si>
  <si>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</si>
  <si>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</si>
  <si>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</si>
  <si>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</si>
  <si>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</si>
  <si>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</si>
  <si>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</si>
  <si>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</si>
  <si>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</si>
  <si>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</si>
  <si>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</si>
  <si>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</si>
  <si>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</si>
  <si>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</si>
  <si>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</si>
  <si>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</si>
  <si>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</si>
  <si>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</si>
  <si>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</si>
  <si>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</si>
  <si>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</si>
  <si>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</si>
  <si>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</si>
  <si>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</si>
  <si>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</si>
  <si>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</si>
  <si>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</si>
  <si>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</si>
  <si>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</si>
  <si>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</si>
  <si>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</si>
  <si>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</si>
  <si>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</si>
  <si>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</si>
  <si>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</si>
  <si>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</si>
  <si>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</si>
  <si>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</si>
  <si>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</si>
  <si>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</si>
  <si>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</si>
  <si>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</si>
  <si>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</si>
  <si>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</si>
  <si>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</si>
  <si>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</si>
  <si>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</si>
  <si>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</si>
  <si>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</si>
  <si>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</si>
  <si>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</si>
  <si>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</si>
  <si>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</si>
  <si>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</si>
  <si>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</si>
  <si>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</si>
  <si>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</si>
  <si>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</si>
  <si>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</si>
  <si>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</si>
  <si>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</si>
  <si>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</si>
  <si>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</si>
  <si>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</si>
  <si>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</si>
  <si>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</si>
  <si>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</si>
  <si>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</si>
  <si>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</si>
  <si>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</si>
  <si>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</si>
  <si>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</si>
  <si>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</si>
  <si>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</si>
  <si>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</si>
  <si>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</si>
  <si>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</si>
  <si>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</si>
  <si>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</si>
  <si>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</si>
  <si>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</si>
  <si>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</si>
  <si>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</si>
  <si>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</si>
  <si>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</si>
  <si>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</si>
  <si>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</si>
  <si>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</si>
  <si>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</si>
  <si>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</si>
  <si>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</si>
  <si>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</si>
  <si>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</si>
  <si>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</si>
  <si>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</si>
  <si>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</si>
  <si>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</si>
  <si>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</si>
  <si>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</si>
  <si>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</si>
  <si>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</si>
  <si>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</si>
  <si>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</si>
  <si>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</si>
  <si>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</si>
  <si>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</si>
  <si>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</si>
  <si>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</si>
  <si>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</si>
  <si>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</si>
  <si>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</si>
  <si>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</si>
  <si>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</si>
  <si>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</si>
  <si>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</si>
  <si>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</si>
  <si>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</si>
  <si>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</si>
  <si>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</si>
  <si>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</si>
  <si>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</si>
  <si>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</si>
  <si>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</si>
  <si>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</si>
  <si>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</si>
  <si>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</si>
  <si>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</si>
  <si>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</si>
  <si>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</si>
  <si>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</si>
  <si>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</si>
  <si>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</si>
  <si>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</si>
  <si>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</si>
  <si>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</si>
  <si>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</si>
  <si>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</si>
  <si>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</si>
  <si>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</si>
  <si>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</si>
  <si>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</si>
  <si>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</si>
  <si>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</si>
  <si>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</si>
  <si>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</si>
  <si>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</si>
  <si>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</si>
  <si>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</si>
  <si>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</si>
  <si>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</si>
  <si>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</si>
  <si>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</si>
  <si>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</si>
  <si>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</si>
  <si>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</si>
  <si>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</si>
  <si>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</si>
  <si>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</si>
  <si>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</si>
  <si>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</si>
  <si>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</si>
  <si>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</si>
  <si>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</si>
  <si>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O_1.5.4</t>
  </si>
  <si>
    <t>Сметная стоимость проекта в ценах 2024 года с НДС, млн. руб.</t>
  </si>
  <si>
    <t>-</t>
  </si>
  <si>
    <t>Акционерное общество "Братская электросетевая компания"</t>
  </si>
  <si>
    <t>Год 2025</t>
  </si>
  <si>
    <t>Год раскрытия информации: 2025 год</t>
  </si>
  <si>
    <t>Акционерного общества "Братская электросетевая компания"</t>
  </si>
  <si>
    <t>Утвержденный План</t>
  </si>
  <si>
    <t>Предложения по корректировке утвержденного плана</t>
  </si>
  <si>
    <t>г.Братск</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</si>
  <si>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</si>
  <si>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В соответствии с со статьей 22 Трудового кодекса РФ (№197-ФЗ от 30.12.2001 г.) работодатель обязан обеспечивать работников оборудованием, инструментами, технической документацией и иными средствами, необходимыми для исполнения ими трудовых обязанностей. 
В соответствии с требованиями разделов 5.3-5.14 Правил технической эксплуатации электрических станций и сетей Российской Федерации, при эксплуатации электросетевого оборудования необходимо выполнение инструментального контроля, проведение измерений и испытаний, обеспечение выполнения ремонтов и технического обслуживания энергообъектов.</t>
  </si>
  <si>
    <t>Приобретение новых и реновация (обновление) парка приборов.</t>
  </si>
  <si>
    <t>Год 2026</t>
  </si>
  <si>
    <t>Год 2027</t>
  </si>
  <si>
    <t>Год 2028</t>
  </si>
  <si>
    <t>Год 2029</t>
  </si>
  <si>
    <t>передача электроэнергии</t>
  </si>
  <si>
    <t>Расчет договорной цены</t>
  </si>
  <si>
    <t>прочих объектов шт</t>
  </si>
  <si>
    <t>факт 2024 года</t>
  </si>
  <si>
    <t xml:space="preserve"> по состоянию на 01.01.2024</t>
  </si>
  <si>
    <t>по состоянию на 01.01.2025</t>
  </si>
  <si>
    <t>Год 2024</t>
  </si>
  <si>
    <t xml:space="preserve">Приобретение новых и замена изношенных приборов, в количестве - 19 шт. </t>
  </si>
  <si>
    <t>Поставка дегезационной установки УВДМ-3ХЛ (или эквивалент), обучение персонала Заказчика методам работы на установке</t>
  </si>
  <si>
    <t>http://zakupki.gov.ru/</t>
  </si>
  <si>
    <t>запрос котировок для МСП</t>
  </si>
  <si>
    <t xml:space="preserve">
ООО  "ЭЛТЕХСТРОЙ"
ООО "ОЙЛТЕХЭНЕРГО"  
ООО ГК "ЭНЕРГИЯ"</t>
  </si>
  <si>
    <t>3740,00
4573,33
4708,33</t>
  </si>
  <si>
    <t xml:space="preserve">ООО  "ЭЛТЕХСТРОЙ" </t>
  </si>
  <si>
    <t>Договор поставки №307/24-ЗК от 12.11.2024г</t>
  </si>
  <si>
    <t xml:space="preserve">Поставка измерителя параметров трансформаторов
</t>
  </si>
  <si>
    <t>запрос котировок</t>
  </si>
  <si>
    <t>н</t>
  </si>
  <si>
    <t>ООО "ЭЛЕКТРОНПРИБОР"
ООО "НТК ТЕХНО-АС"
ООО "КС-ЭНЕРГО"</t>
  </si>
  <si>
    <t>611,37
611,52
621,50</t>
  </si>
  <si>
    <t>ООО "ЭЛЕКТРОНПРИБОР"</t>
  </si>
  <si>
    <t>Договор поставки №122/25-ЗК от 22.04.2025г</t>
  </si>
  <si>
    <t>Поставка пресса гаражного электрогидравлического.</t>
  </si>
  <si>
    <t>ИП ПОЛЯКОВА ТАТЬЯНА АНДРЕЕВНА
ООО "КАПИТАЛЪ"
ИП Романец Денис Александрович</t>
  </si>
  <si>
    <t>395,83
468,33
490,00</t>
  </si>
  <si>
    <t>ИП ПОЛЯКОВА ТАТЬЯНА
АНДРЕЕВНА</t>
  </si>
  <si>
    <t>Договор поставки №182/25-ЗК от 03.06.2025г</t>
  </si>
  <si>
    <t>Поставка аппарата автоматического для определения температуры
вспышки в закрытом тигле.</t>
  </si>
  <si>
    <t>ООО
"ЭЛЕКТРОНПРИБОР"
ООО
"НЕФТЕХИМАВТОМАТ"
ИП ТКАЧ АНДРЕЙ
ВИКТОРОВИЧ</t>
  </si>
  <si>
    <t>720,00
750,00
807,89</t>
  </si>
  <si>
    <t>ООО
"ЭЛЕКТРОНПРИБОР"</t>
  </si>
  <si>
    <t>00.00.2025</t>
  </si>
  <si>
    <t>Договор поставки №313/25-ЗК от 22.09.2025г</t>
  </si>
  <si>
    <t>АО "БЭСК"</t>
  </si>
  <si>
    <t>И</t>
  </si>
  <si>
    <t>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t>
  </si>
  <si>
    <t>21,641 млн.руб.</t>
  </si>
  <si>
    <t>1,139 млн. руб/шт</t>
  </si>
  <si>
    <t>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t>
  </si>
  <si>
    <t>30.12.2029</t>
  </si>
  <si>
    <t>укрупненный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</si>
</sst>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0;[White][=0]\ General;General"/>
    <numFmt numFmtId="168" formatCode="0.000"/>
    <numFmt numFmtId="169" formatCode="#,##0.000"/>
    <numFmt numFmtId="170" formatCode="_-* #,##0_р_._-;\-* #,##0_р_._-;_-* &quot;-&quot;??_р_._-;_-@_-"/>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1"/>
      <color theme="0"/>
      <name val="Calibri"/>
      <family val="2"/>
      <scheme val="minor"/>
    </font>
    <font>
      <u/>
      <sz val="14"/>
      <color theme="1"/>
      <name val="Times New Roman"/>
      <family val="1"/>
      <charset val="204"/>
    </font>
    <font>
      <sz val="12"/>
      <color rgb="FFFF0000"/>
      <name val="Times New Roman"/>
      <family val="1"/>
      <charset val="204"/>
    </font>
    <font>
      <u/>
      <sz val="11"/>
      <color theme="10"/>
      <name val="Calibri"/>
      <family val="2"/>
      <charset val="204"/>
      <scheme val="minor"/>
    </font>
    <font>
      <u/>
      <sz val="12"/>
      <color theme="1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b/>
      <u/>
      <sz val="9"/>
      <color rgb="FFFF0000"/>
      <name val="Times New Roman"/>
      <family val="1"/>
      <charset val="204"/>
    </font>
    <font>
      <b/>
      <u/>
      <sz val="14"/>
      <color rgb="FFFF0000"/>
      <name val="Times New Roman"/>
      <family val="1"/>
      <charset val="204"/>
    </font>
    <font>
      <sz val="11"/>
      <color rgb="FFFF0000"/>
      <name val="Calibri"/>
      <family val="2"/>
      <scheme val="minor"/>
    </font>
    <font>
      <sz val="9"/>
      <color theme="0"/>
      <name val="Times New Roman"/>
      <family val="1"/>
      <charset val="204"/>
    </font>
    <font>
      <b/>
      <u/>
      <sz val="9"/>
      <name val="Times New Roman"/>
      <family val="1"/>
      <charset val="204"/>
    </font>
    <font>
      <sz val="11"/>
      <name val="Calibri"/>
      <family val="2"/>
      <scheme val="minor"/>
    </font>
    <font>
      <sz val="9"/>
      <color indexed="81"/>
      <name val="Tahoma"/>
      <family val="2"/>
      <charset val="204"/>
    </font>
    <font>
      <b/>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auto="1"/>
      </top>
      <bottom style="thin">
        <color indexed="64"/>
      </bottom>
      <diagonal/>
    </border>
    <border>
      <left/>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xf numFmtId="0" fontId="72" fillId="0" borderId="0" applyNumberFormat="0" applyFill="0" applyBorder="0" applyAlignment="0" applyProtection="0"/>
  </cellStyleXfs>
  <cellXfs count="34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center"/>
    </xf>
    <xf numFmtId="168" fontId="41" fillId="0" borderId="43" xfId="2" applyNumberFormat="1" applyFont="1" applyBorder="1" applyAlignment="1">
      <alignment horizontal="left" vertical="center" wrapText="1"/>
    </xf>
    <xf numFmtId="0" fontId="7" fillId="0" borderId="43" xfId="1" applyFont="1" applyBorder="1" applyAlignment="1">
      <alignment horizontal="left" vertical="center" wrapText="1"/>
    </xf>
    <xf numFmtId="168" fontId="69" fillId="0" borderId="0" xfId="1" applyNumberFormat="1" applyFont="1" applyAlignment="1">
      <alignment horizontal="center" vertical="center"/>
    </xf>
    <xf numFmtId="0" fontId="46" fillId="0" borderId="43" xfId="62" applyFont="1" applyBorder="1" applyAlignment="1">
      <alignment horizontal="center" vertical="center"/>
    </xf>
    <xf numFmtId="14" fontId="11" fillId="0" borderId="43" xfId="2" applyNumberFormat="1" applyBorder="1" applyAlignment="1">
      <alignment horizontal="center" vertical="center" wrapText="1"/>
    </xf>
    <xf numFmtId="168" fontId="43" fillId="0" borderId="1" xfId="2" applyNumberFormat="1" applyFont="1" applyBorder="1" applyAlignment="1">
      <alignment horizontal="center" vertical="center" wrapText="1"/>
    </xf>
    <xf numFmtId="49" fontId="43" fillId="0" borderId="1" xfId="2" applyNumberFormat="1" applyFont="1" applyBorder="1" applyAlignment="1">
      <alignment horizontal="center" vertical="center" wrapText="1"/>
    </xf>
    <xf numFmtId="0" fontId="43" fillId="0" borderId="1" xfId="2" applyFont="1" applyBorder="1" applyAlignment="1">
      <alignment horizontal="left" vertical="center" wrapText="1"/>
    </xf>
    <xf numFmtId="49" fontId="11" fillId="0" borderId="1" xfId="2" applyNumberFormat="1" applyBorder="1" applyAlignment="1">
      <alignment horizontal="center" vertical="center" wrapText="1"/>
    </xf>
    <xf numFmtId="0" fontId="11" fillId="0" borderId="1" xfId="2" applyBorder="1" applyAlignment="1">
      <alignment horizontal="left" vertical="center" wrapText="1"/>
    </xf>
    <xf numFmtId="168" fontId="11" fillId="0" borderId="1" xfId="2" applyNumberFormat="1" applyBorder="1" applyAlignment="1">
      <alignment horizontal="center" vertical="center" wrapText="1"/>
    </xf>
    <xf numFmtId="0" fontId="48" fillId="0" borderId="1" xfId="45" applyFont="1" applyBorder="1" applyAlignment="1">
      <alignment horizontal="left" vertical="center" wrapText="1"/>
    </xf>
    <xf numFmtId="0" fontId="44" fillId="0" borderId="1" xfId="45" applyFont="1" applyBorder="1" applyAlignment="1">
      <alignment horizontal="left" vertical="center" wrapText="1"/>
    </xf>
    <xf numFmtId="0" fontId="48" fillId="0" borderId="2" xfId="45"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49" fontId="7" fillId="0" borderId="1" xfId="1" applyNumberFormat="1" applyFont="1" applyBorder="1" applyAlignment="1">
      <alignment horizontal="center" vertical="center" wrapText="1"/>
    </xf>
    <xf numFmtId="0" fontId="11" fillId="0" borderId="0" xfId="2" applyAlignment="1">
      <alignment horizontal="left"/>
    </xf>
    <xf numFmtId="169" fontId="7" fillId="24" borderId="1" xfId="1" applyNumberFormat="1" applyFont="1" applyFill="1" applyBorder="1" applyAlignment="1">
      <alignment horizontal="center" vertical="center" wrapText="1"/>
    </xf>
    <xf numFmtId="0" fontId="43" fillId="0" borderId="10" xfId="2" applyFont="1" applyBorder="1" applyAlignment="1">
      <alignment horizontal="center" vertical="center" wrapText="1"/>
    </xf>
    <xf numFmtId="168" fontId="11" fillId="0" borderId="43" xfId="2" applyNumberFormat="1" applyBorder="1" applyAlignment="1">
      <alignment horizontal="center" vertical="center" wrapText="1"/>
    </xf>
    <xf numFmtId="0" fontId="11" fillId="0" borderId="6" xfId="2" applyBorder="1" applyAlignment="1">
      <alignment horizontal="left" vertical="center" wrapText="1"/>
    </xf>
    <xf numFmtId="0" fontId="43" fillId="0" borderId="0" xfId="2" applyFont="1"/>
    <xf numFmtId="0" fontId="11" fillId="0" borderId="44" xfId="2" applyBorder="1" applyAlignment="1">
      <alignment horizontal="center" vertical="center" wrapText="1"/>
    </xf>
    <xf numFmtId="0" fontId="43" fillId="0" borderId="1" xfId="2" applyFont="1" applyBorder="1" applyAlignment="1">
      <alignment horizontal="center" vertical="center" textRotation="90" wrapText="1"/>
    </xf>
    <xf numFmtId="169" fontId="12" fillId="0" borderId="43" xfId="0" applyNumberFormat="1" applyFont="1" applyBorder="1" applyAlignment="1">
      <alignment horizontal="center" vertical="center" wrapText="1"/>
    </xf>
    <xf numFmtId="0" fontId="11" fillId="0" borderId="43" xfId="2" applyBorder="1" applyAlignment="1">
      <alignment horizontal="center" vertical="center" wrapText="1"/>
    </xf>
    <xf numFmtId="0" fontId="73" fillId="0" borderId="43" xfId="68" applyFont="1" applyFill="1" applyBorder="1" applyAlignment="1" applyProtection="1">
      <alignment horizontal="center" vertical="center" wrapText="1"/>
    </xf>
    <xf numFmtId="0" fontId="7" fillId="0" borderId="43" xfId="49" applyFont="1" applyBorder="1" applyAlignment="1">
      <alignment horizontal="center" vertical="center"/>
    </xf>
    <xf numFmtId="164" fontId="7" fillId="0" borderId="43" xfId="49" applyNumberFormat="1" applyFont="1" applyBorder="1" applyAlignment="1">
      <alignment horizontal="center" vertical="center" wrapText="1"/>
    </xf>
    <xf numFmtId="14" fontId="7" fillId="0" borderId="43" xfId="49" applyNumberFormat="1" applyFont="1" applyBorder="1" applyAlignment="1">
      <alignment horizontal="center" vertical="center"/>
    </xf>
    <xf numFmtId="0" fontId="7" fillId="0" borderId="43" xfId="49" applyFont="1" applyBorder="1" applyAlignment="1">
      <alignment horizontal="center" vertical="center" wrapText="1"/>
    </xf>
    <xf numFmtId="1" fontId="7" fillId="0" borderId="43" xfId="49" applyNumberFormat="1" applyFont="1" applyBorder="1" applyAlignment="1">
      <alignment horizontal="center" vertical="center" wrapText="1"/>
    </xf>
    <xf numFmtId="4" fontId="7" fillId="0" borderId="43" xfId="49" applyNumberFormat="1" applyFont="1" applyBorder="1" applyAlignment="1">
      <alignment horizontal="center" vertical="center"/>
    </xf>
    <xf numFmtId="1" fontId="7" fillId="0" borderId="43" xfId="49" applyNumberFormat="1" applyFont="1" applyBorder="1" applyAlignment="1">
      <alignment horizontal="center" vertical="center"/>
    </xf>
    <xf numFmtId="14" fontId="7" fillId="0" borderId="43" xfId="49" applyNumberFormat="1" applyFont="1" applyBorder="1" applyAlignment="1">
      <alignment horizontal="center" vertical="center" wrapText="1"/>
    </xf>
    <xf numFmtId="170" fontId="7" fillId="0" borderId="43" xfId="49" applyNumberFormat="1" applyFont="1" applyBorder="1" applyAlignment="1">
      <alignment horizontal="center" vertical="center" wrapText="1"/>
    </xf>
    <xf numFmtId="164" fontId="7" fillId="0" borderId="43" xfId="49" applyNumberFormat="1" applyFont="1" applyBorder="1" applyAlignment="1">
      <alignment vertical="center" wrapText="1"/>
    </xf>
    <xf numFmtId="49" fontId="37" fillId="0" borderId="0" xfId="49" applyNumberFormat="1" applyFont="1" applyAlignment="1">
      <alignment wrapText="1"/>
    </xf>
    <xf numFmtId="0" fontId="74" fillId="0" borderId="0" xfId="1" applyFont="1"/>
    <xf numFmtId="0" fontId="75" fillId="0" borderId="0" xfId="2" applyFont="1" applyAlignment="1">
      <alignment horizontal="right"/>
    </xf>
    <xf numFmtId="0" fontId="76" fillId="0" borderId="0" xfId="0" applyFont="1"/>
    <xf numFmtId="0" fontId="77" fillId="0" borderId="0" xfId="1" applyFont="1" applyAlignment="1">
      <alignment vertical="center"/>
    </xf>
    <xf numFmtId="0" fontId="77" fillId="0" borderId="0" xfId="1" applyFont="1" applyAlignment="1">
      <alignment horizontal="center" vertical="center"/>
    </xf>
    <xf numFmtId="0" fontId="78" fillId="0" borderId="0" xfId="1" applyFont="1" applyAlignment="1">
      <alignment vertical="center"/>
    </xf>
    <xf numFmtId="0" fontId="79" fillId="0" borderId="0" xfId="1" applyFont="1" applyAlignment="1">
      <alignment vertical="center"/>
    </xf>
    <xf numFmtId="0" fontId="75" fillId="0" borderId="0" xfId="1" applyFont="1" applyAlignment="1">
      <alignment horizontal="center" vertical="center"/>
    </xf>
    <xf numFmtId="0" fontId="80" fillId="0" borderId="0" xfId="1" applyFont="1" applyAlignment="1">
      <alignment vertical="center"/>
    </xf>
    <xf numFmtId="0" fontId="69" fillId="0" borderId="0" xfId="1" applyFont="1"/>
    <xf numFmtId="0" fontId="69" fillId="0" borderId="0" xfId="1" applyFont="1" applyAlignment="1">
      <alignment horizontal="left" vertical="center"/>
    </xf>
    <xf numFmtId="0" fontId="69" fillId="0" borderId="0" xfId="1" applyFont="1" applyAlignment="1">
      <alignment vertical="center"/>
    </xf>
    <xf numFmtId="168" fontId="69" fillId="0" borderId="0" xfId="1" applyNumberFormat="1" applyFont="1" applyAlignment="1">
      <alignment vertical="center"/>
    </xf>
    <xf numFmtId="0" fontId="7" fillId="0" borderId="43" xfId="1" applyFont="1" applyBorder="1" applyAlignment="1">
      <alignment horizontal="center" vertical="center"/>
    </xf>
    <xf numFmtId="0" fontId="7" fillId="0" borderId="45" xfId="1" applyFont="1" applyBorder="1" applyAlignment="1">
      <alignment vertical="center" wrapText="1"/>
    </xf>
    <xf numFmtId="0" fontId="7" fillId="0" borderId="43" xfId="1" applyFont="1" applyBorder="1" applyAlignment="1">
      <alignment horizontal="left" vertical="center"/>
    </xf>
    <xf numFmtId="168" fontId="7" fillId="0" borderId="1" xfId="1" applyNumberFormat="1" applyFont="1" applyBorder="1" applyAlignment="1">
      <alignment horizontal="center" vertical="center" wrapText="1"/>
    </xf>
    <xf numFmtId="0" fontId="81" fillId="0" borderId="0" xfId="1" applyFont="1"/>
    <xf numFmtId="0" fontId="83" fillId="0" borderId="0" xfId="0" applyFont="1"/>
    <xf numFmtId="0" fontId="84" fillId="0" borderId="0" xfId="1" applyFont="1" applyAlignment="1">
      <alignment vertical="center"/>
    </xf>
    <xf numFmtId="0" fontId="84" fillId="0" borderId="0" xfId="1" applyFont="1" applyAlignment="1">
      <alignment horizontal="center" vertical="center"/>
    </xf>
    <xf numFmtId="0" fontId="85" fillId="0" borderId="0" xfId="1" applyFont="1" applyAlignment="1">
      <alignment vertical="center"/>
    </xf>
    <xf numFmtId="0" fontId="71" fillId="0" borderId="0" xfId="1" applyFont="1" applyAlignment="1">
      <alignment vertical="center"/>
    </xf>
    <xf numFmtId="0" fontId="82" fillId="0" borderId="0" xfId="1" applyFont="1" applyAlignment="1">
      <alignment horizontal="center" vertical="center"/>
    </xf>
    <xf numFmtId="0" fontId="86" fillId="0" borderId="0" xfId="1" applyFont="1" applyAlignment="1">
      <alignment vertical="center"/>
    </xf>
    <xf numFmtId="0" fontId="87" fillId="0" borderId="0" xfId="1" applyFont="1"/>
    <xf numFmtId="0" fontId="88" fillId="0" borderId="0" xfId="1" applyFont="1"/>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7"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3" fillId="0" borderId="45" xfId="52" applyFont="1" applyBorder="1" applyAlignment="1">
      <alignment horizontal="center" vertical="center"/>
    </xf>
    <xf numFmtId="0" fontId="43" fillId="0" borderId="47" xfId="52" applyFont="1" applyBorder="1" applyAlignment="1">
      <alignment horizontal="center" vertical="center"/>
    </xf>
    <xf numFmtId="0" fontId="43" fillId="0" borderId="46" xfId="52" applyFont="1" applyBorder="1" applyAlignment="1">
      <alignment horizontal="center" vertical="center"/>
    </xf>
    <xf numFmtId="0" fontId="43" fillId="0" borderId="45" xfId="2" applyFont="1" applyBorder="1" applyAlignment="1">
      <alignment horizontal="center" vertical="center" wrapText="1"/>
    </xf>
    <xf numFmtId="0" fontId="43" fillId="0" borderId="46" xfId="2" applyFont="1" applyBorder="1" applyAlignment="1">
      <alignment horizontal="center" vertical="center" wrapText="1"/>
    </xf>
    <xf numFmtId="0" fontId="66"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7" fillId="0" borderId="0" xfId="2" applyFont="1" applyAlignment="1">
      <alignment horizontal="center" wrapText="1"/>
    </xf>
    <xf numFmtId="0" fontId="50" fillId="0" borderId="0" xfId="2" applyFont="1" applyAlignment="1">
      <alignment horizontal="center"/>
    </xf>
    <xf numFmtId="0" fontId="50" fillId="0" borderId="0" xfId="1" applyFont="1" applyAlignment="1">
      <alignment vertical="center"/>
    </xf>
    <xf numFmtId="0" fontId="89" fillId="0" borderId="0" xfId="1" applyFont="1" applyAlignment="1">
      <alignment vertical="center"/>
    </xf>
    <xf numFmtId="0" fontId="11" fillId="0" borderId="0" xfId="1" applyFont="1" applyAlignment="1">
      <alignment vertical="center"/>
    </xf>
    <xf numFmtId="0" fontId="12" fillId="0" borderId="0" xfId="1" applyFont="1" applyAlignment="1">
      <alignment horizontal="center" vertical="center"/>
    </xf>
    <xf numFmtId="0" fontId="67" fillId="0" borderId="0" xfId="1" applyFont="1" applyAlignment="1">
      <alignment vertical="center"/>
    </xf>
    <xf numFmtId="0" fontId="90" fillId="0" borderId="0" xfId="1" applyFont="1"/>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11" fillId="0" borderId="43" xfId="41" applyFill="1" applyBorder="1" applyAlignment="1">
      <alignment horizontal="center" vertical="center" wrapText="1"/>
    </xf>
    <xf numFmtId="0" fontId="11" fillId="0" borderId="43" xfId="41" applyFill="1" applyBorder="1" applyAlignment="1">
      <alignment horizontal="left"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01538432"/>
        <c:axId val="101552512"/>
      </c:lineChart>
      <c:catAx>
        <c:axId val="101538432"/>
        <c:scaling>
          <c:orientation val="minMax"/>
        </c:scaling>
        <c:delete val="0"/>
        <c:axPos val="b"/>
        <c:numFmt formatCode="General" sourceLinked="1"/>
        <c:majorTickMark val="out"/>
        <c:minorTickMark val="none"/>
        <c:tickLblPos val="nextTo"/>
        <c:crossAx val="101552512"/>
        <c:crosses val="autoZero"/>
        <c:auto val="1"/>
        <c:lblAlgn val="ctr"/>
        <c:lblOffset val="100"/>
        <c:noMultiLvlLbl val="0"/>
      </c:catAx>
      <c:valAx>
        <c:axId val="101552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538432"/>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zakupki.gov.ru/" TargetMode="External"/><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49"/>
  <sheetViews>
    <sheetView tabSelected="1" zoomScale="70" zoomScaleNormal="70" zoomScaleSheetLayoutView="70" workbookViewId="0">
      <selection activeCell="E15" sqref="E15"/>
    </sheetView>
  </sheetViews>
  <sheetFormatPr defaultColWidth="9.140625" defaultRowHeight="15" x14ac:dyDescent="0.25"/>
  <cols>
    <col min="1" max="1" width="6.140625" style="1" customWidth="1"/>
    <col min="2" max="2" width="53.5703125" style="1" customWidth="1"/>
    <col min="3" max="3" width="91.42578125" style="1" customWidth="1"/>
    <col min="4" max="4" width="12" style="192" customWidth="1"/>
    <col min="5" max="5" width="24.28515625" style="176" customWidth="1"/>
    <col min="6" max="10" width="10.5703125" style="176" customWidth="1"/>
    <col min="11" max="17" width="9.140625" style="176"/>
    <col min="18" max="18" width="9.140625" style="336"/>
    <col min="19" max="19" width="9.140625" style="176"/>
    <col min="20" max="16384" width="9.140625" style="1"/>
  </cols>
  <sheetData>
    <row r="1" spans="1:22" s="7" customFormat="1" ht="18.75" customHeight="1" x14ac:dyDescent="0.2">
      <c r="A1" s="13"/>
      <c r="C1" s="108" t="s">
        <v>68</v>
      </c>
      <c r="D1" s="184"/>
      <c r="E1" s="167"/>
      <c r="F1" s="167"/>
      <c r="G1" s="167"/>
      <c r="H1" s="167"/>
      <c r="I1" s="167"/>
      <c r="J1" s="167"/>
      <c r="K1" s="167"/>
      <c r="L1" s="167"/>
      <c r="M1" s="167"/>
      <c r="N1" s="167"/>
      <c r="O1" s="167"/>
      <c r="P1" s="167"/>
      <c r="Q1" s="167"/>
      <c r="R1" s="13"/>
      <c r="S1" s="167"/>
    </row>
    <row r="2" spans="1:22" s="7" customFormat="1" ht="18.75" customHeight="1" x14ac:dyDescent="0.25">
      <c r="A2" s="13"/>
      <c r="C2" s="26" t="s">
        <v>10</v>
      </c>
      <c r="D2" s="184"/>
      <c r="E2" s="167"/>
      <c r="F2" s="167"/>
      <c r="G2" s="167"/>
      <c r="H2" s="167"/>
      <c r="I2" s="167"/>
      <c r="J2" s="167"/>
      <c r="K2" s="167"/>
      <c r="L2" s="167"/>
      <c r="M2" s="167"/>
      <c r="N2" s="167"/>
      <c r="O2" s="167"/>
      <c r="P2" s="167"/>
      <c r="Q2" s="167"/>
      <c r="R2" s="13"/>
      <c r="S2" s="167"/>
    </row>
    <row r="3" spans="1:22" s="7" customFormat="1" ht="15.75" x14ac:dyDescent="0.25">
      <c r="A3" s="12"/>
      <c r="C3" s="26" t="s">
        <v>67</v>
      </c>
      <c r="D3" s="184"/>
      <c r="E3" s="167"/>
      <c r="F3" s="167"/>
      <c r="G3" s="167"/>
      <c r="H3" s="167"/>
      <c r="I3" s="167"/>
      <c r="J3" s="167"/>
      <c r="K3" s="167"/>
      <c r="L3" s="167"/>
      <c r="M3" s="167"/>
      <c r="N3" s="167"/>
      <c r="O3" s="167"/>
      <c r="P3" s="167"/>
      <c r="Q3" s="167"/>
      <c r="R3" s="13"/>
      <c r="S3" s="167"/>
    </row>
    <row r="4" spans="1:22" s="7" customFormat="1" ht="18.75" x14ac:dyDescent="0.3">
      <c r="A4" s="12"/>
      <c r="D4" s="184"/>
      <c r="E4" s="167"/>
      <c r="F4" s="167"/>
      <c r="G4" s="167"/>
      <c r="H4" s="168"/>
      <c r="I4" s="167"/>
      <c r="J4" s="167"/>
      <c r="K4" s="167"/>
      <c r="L4" s="167"/>
      <c r="M4" s="167"/>
      <c r="N4" s="167"/>
      <c r="O4" s="167"/>
      <c r="P4" s="167"/>
      <c r="Q4" s="167"/>
      <c r="R4" s="13"/>
      <c r="S4" s="167"/>
    </row>
    <row r="5" spans="1:22" s="7" customFormat="1" ht="18.75" x14ac:dyDescent="0.25">
      <c r="A5" s="194" t="s">
        <v>498</v>
      </c>
      <c r="B5" s="194"/>
      <c r="C5" s="194"/>
      <c r="D5" s="185"/>
      <c r="E5" s="169"/>
      <c r="F5" s="169"/>
      <c r="G5" s="169"/>
      <c r="H5" s="169"/>
      <c r="I5" s="169"/>
      <c r="J5" s="169"/>
      <c r="K5" s="167"/>
      <c r="L5" s="167"/>
      <c r="M5" s="167"/>
      <c r="N5" s="167"/>
      <c r="O5" s="167"/>
      <c r="P5" s="167"/>
      <c r="Q5" s="167"/>
      <c r="R5" s="13"/>
      <c r="S5" s="167"/>
    </row>
    <row r="6" spans="1:22" s="7" customFormat="1" ht="18.75" x14ac:dyDescent="0.3">
      <c r="A6" s="12"/>
      <c r="D6" s="184"/>
      <c r="E6" s="167"/>
      <c r="F6" s="167"/>
      <c r="G6" s="167"/>
      <c r="H6" s="168"/>
      <c r="I6" s="167"/>
      <c r="J6" s="167"/>
      <c r="K6" s="167"/>
      <c r="L6" s="167"/>
      <c r="M6" s="167"/>
      <c r="N6" s="167"/>
      <c r="O6" s="167"/>
      <c r="P6" s="167"/>
      <c r="Q6" s="167"/>
      <c r="R6" s="13"/>
      <c r="S6" s="167"/>
    </row>
    <row r="7" spans="1:22" s="7" customFormat="1" ht="18.75" x14ac:dyDescent="0.2">
      <c r="A7" s="198" t="s">
        <v>9</v>
      </c>
      <c r="B7" s="198"/>
      <c r="C7" s="198"/>
      <c r="D7" s="186"/>
      <c r="E7" s="170"/>
      <c r="F7" s="170"/>
      <c r="G7" s="170"/>
      <c r="H7" s="170"/>
      <c r="I7" s="170"/>
      <c r="J7" s="170"/>
      <c r="K7" s="170"/>
      <c r="L7" s="170"/>
      <c r="M7" s="170"/>
      <c r="N7" s="170"/>
      <c r="O7" s="170"/>
      <c r="P7" s="170"/>
      <c r="Q7" s="170"/>
      <c r="R7" s="331"/>
      <c r="S7" s="170"/>
      <c r="T7" s="9"/>
      <c r="U7" s="9"/>
      <c r="V7" s="9"/>
    </row>
    <row r="8" spans="1:22" s="7" customFormat="1" ht="18.75" x14ac:dyDescent="0.2">
      <c r="A8" s="10"/>
      <c r="B8" s="10"/>
      <c r="C8" s="10"/>
      <c r="D8" s="187"/>
      <c r="E8" s="171"/>
      <c r="F8" s="171"/>
      <c r="G8" s="171"/>
      <c r="H8" s="171"/>
      <c r="I8" s="170"/>
      <c r="J8" s="170"/>
      <c r="K8" s="170"/>
      <c r="L8" s="170"/>
      <c r="M8" s="170"/>
      <c r="N8" s="170"/>
      <c r="O8" s="170"/>
      <c r="P8" s="170"/>
      <c r="Q8" s="170"/>
      <c r="R8" s="331"/>
      <c r="S8" s="170"/>
      <c r="T8" s="9"/>
      <c r="U8" s="9"/>
      <c r="V8" s="9"/>
    </row>
    <row r="9" spans="1:22" s="7" customFormat="1" ht="18.75" x14ac:dyDescent="0.2">
      <c r="A9" s="197" t="s">
        <v>499</v>
      </c>
      <c r="B9" s="197"/>
      <c r="C9" s="197"/>
      <c r="D9" s="188"/>
      <c r="E9" s="172"/>
      <c r="F9" s="172"/>
      <c r="G9" s="172"/>
      <c r="H9" s="172"/>
      <c r="I9" s="170"/>
      <c r="J9" s="170"/>
      <c r="K9" s="170"/>
      <c r="L9" s="170"/>
      <c r="M9" s="170"/>
      <c r="N9" s="170"/>
      <c r="O9" s="170"/>
      <c r="P9" s="170"/>
      <c r="Q9" s="170"/>
      <c r="R9" s="331"/>
      <c r="S9" s="170"/>
      <c r="T9" s="9"/>
      <c r="U9" s="9"/>
      <c r="V9" s="9"/>
    </row>
    <row r="10" spans="1:22" s="7" customFormat="1" ht="18.75" x14ac:dyDescent="0.2">
      <c r="A10" s="195" t="s">
        <v>8</v>
      </c>
      <c r="B10" s="195"/>
      <c r="C10" s="195"/>
      <c r="D10" s="189"/>
      <c r="E10" s="173"/>
      <c r="F10" s="173"/>
      <c r="G10" s="173"/>
      <c r="H10" s="173"/>
      <c r="I10" s="170"/>
      <c r="J10" s="170"/>
      <c r="K10" s="170"/>
      <c r="L10" s="170"/>
      <c r="M10" s="170"/>
      <c r="N10" s="170"/>
      <c r="O10" s="170"/>
      <c r="P10" s="170"/>
      <c r="Q10" s="170"/>
      <c r="R10" s="331"/>
      <c r="S10" s="170"/>
      <c r="T10" s="9"/>
      <c r="U10" s="9"/>
      <c r="V10" s="9"/>
    </row>
    <row r="11" spans="1:22" s="7" customFormat="1" ht="18.75" x14ac:dyDescent="0.2">
      <c r="A11" s="10"/>
      <c r="B11" s="10"/>
      <c r="C11" s="10"/>
      <c r="D11" s="187"/>
      <c r="E11" s="171"/>
      <c r="F11" s="171"/>
      <c r="G11" s="171"/>
      <c r="H11" s="171"/>
      <c r="I11" s="170"/>
      <c r="J11" s="170"/>
      <c r="K11" s="170"/>
      <c r="L11" s="170"/>
      <c r="M11" s="170"/>
      <c r="N11" s="170"/>
      <c r="O11" s="170"/>
      <c r="P11" s="170"/>
      <c r="Q11" s="170"/>
      <c r="R11" s="331"/>
      <c r="S11" s="170"/>
      <c r="T11" s="9"/>
      <c r="U11" s="9"/>
      <c r="V11" s="9"/>
    </row>
    <row r="12" spans="1:22" s="7" customFormat="1" ht="18.75" x14ac:dyDescent="0.2">
      <c r="A12" s="198" t="s">
        <v>493</v>
      </c>
      <c r="B12" s="198"/>
      <c r="C12" s="198"/>
      <c r="D12" s="188"/>
      <c r="E12" s="172" t="s">
        <v>480</v>
      </c>
      <c r="F12" s="172"/>
      <c r="G12" s="172"/>
      <c r="H12" s="172"/>
      <c r="I12" s="170"/>
      <c r="J12" s="170"/>
      <c r="K12" s="170"/>
      <c r="L12" s="170"/>
      <c r="M12" s="170"/>
      <c r="N12" s="170"/>
      <c r="O12" s="170"/>
      <c r="P12" s="170"/>
      <c r="Q12" s="170"/>
      <c r="R12" s="331"/>
      <c r="S12" s="170"/>
      <c r="T12" s="9"/>
      <c r="U12" s="9"/>
      <c r="V12" s="9"/>
    </row>
    <row r="13" spans="1:22" s="7" customFormat="1" ht="18.75" x14ac:dyDescent="0.2">
      <c r="A13" s="195" t="s">
        <v>7</v>
      </c>
      <c r="B13" s="195"/>
      <c r="C13" s="195"/>
      <c r="D13" s="189"/>
      <c r="E13" s="173"/>
      <c r="F13" s="173"/>
      <c r="G13" s="173"/>
      <c r="H13" s="173"/>
      <c r="I13" s="170"/>
      <c r="J13" s="170"/>
      <c r="K13" s="170"/>
      <c r="L13" s="170"/>
      <c r="M13" s="170"/>
      <c r="N13" s="170"/>
      <c r="O13" s="170"/>
      <c r="P13" s="170"/>
      <c r="Q13" s="170"/>
      <c r="R13" s="331"/>
      <c r="S13" s="170"/>
      <c r="T13" s="9"/>
      <c r="U13" s="9"/>
      <c r="V13" s="9"/>
    </row>
    <row r="14" spans="1:22" s="7" customFormat="1" ht="15.75" customHeight="1" x14ac:dyDescent="0.2">
      <c r="A14" s="3"/>
      <c r="B14" s="3"/>
      <c r="C14" s="3"/>
      <c r="D14" s="190"/>
      <c r="E14" s="174"/>
      <c r="F14" s="174"/>
      <c r="G14" s="174"/>
      <c r="H14" s="174"/>
      <c r="I14" s="174"/>
      <c r="J14" s="174"/>
      <c r="K14" s="174"/>
      <c r="L14" s="174"/>
      <c r="M14" s="174"/>
      <c r="N14" s="174"/>
      <c r="O14" s="174"/>
      <c r="P14" s="174"/>
      <c r="Q14" s="174"/>
      <c r="R14" s="334"/>
      <c r="S14" s="174"/>
      <c r="T14" s="3"/>
      <c r="U14" s="3"/>
      <c r="V14" s="3"/>
    </row>
    <row r="15" spans="1:22" s="2" customFormat="1" ht="186" customHeight="1" x14ac:dyDescent="0.2">
      <c r="A15" s="199" t="s">
        <v>545</v>
      </c>
      <c r="B15" s="199"/>
      <c r="C15" s="199"/>
      <c r="D15" s="188"/>
      <c r="E15" s="172"/>
      <c r="F15" s="172"/>
      <c r="G15" s="172"/>
      <c r="H15" s="172"/>
      <c r="I15" s="172"/>
      <c r="J15" s="172"/>
      <c r="K15" s="172"/>
      <c r="L15" s="172"/>
      <c r="M15" s="172"/>
      <c r="N15" s="172"/>
      <c r="O15" s="172"/>
      <c r="P15" s="172"/>
      <c r="Q15" s="172"/>
      <c r="R15" s="332"/>
      <c r="S15" s="172"/>
      <c r="T15" s="6"/>
      <c r="U15" s="6"/>
      <c r="V15" s="6"/>
    </row>
    <row r="16" spans="1:22" s="2" customFormat="1" ht="15" customHeight="1" x14ac:dyDescent="0.2">
      <c r="A16" s="195" t="s">
        <v>6</v>
      </c>
      <c r="B16" s="195"/>
      <c r="C16" s="195"/>
      <c r="D16" s="189"/>
      <c r="E16" s="173"/>
      <c r="F16" s="173"/>
      <c r="G16" s="173"/>
      <c r="H16" s="173"/>
      <c r="I16" s="173"/>
      <c r="J16" s="173"/>
      <c r="K16" s="173"/>
      <c r="L16" s="173"/>
      <c r="M16" s="173"/>
      <c r="N16" s="173"/>
      <c r="O16" s="173"/>
      <c r="P16" s="173"/>
      <c r="Q16" s="173"/>
      <c r="R16" s="333"/>
      <c r="S16" s="173"/>
      <c r="T16" s="4"/>
      <c r="U16" s="4"/>
      <c r="V16" s="4"/>
    </row>
    <row r="17" spans="1:22" s="2" customFormat="1" ht="15" customHeight="1" x14ac:dyDescent="0.2">
      <c r="A17" s="3"/>
      <c r="B17" s="3"/>
      <c r="C17" s="3"/>
      <c r="D17" s="190"/>
      <c r="E17" s="174"/>
      <c r="F17" s="174"/>
      <c r="G17" s="174"/>
      <c r="H17" s="174"/>
      <c r="I17" s="174"/>
      <c r="J17" s="174"/>
      <c r="K17" s="174"/>
      <c r="L17" s="174"/>
      <c r="M17" s="174"/>
      <c r="N17" s="174"/>
      <c r="O17" s="174"/>
      <c r="P17" s="174"/>
      <c r="Q17" s="174"/>
      <c r="R17" s="334"/>
      <c r="S17" s="174"/>
    </row>
    <row r="18" spans="1:22" s="2" customFormat="1" ht="33.75" customHeight="1" x14ac:dyDescent="0.2">
      <c r="A18" s="196" t="s">
        <v>464</v>
      </c>
      <c r="B18" s="197"/>
      <c r="C18" s="197"/>
      <c r="D18" s="191"/>
      <c r="E18" s="175"/>
      <c r="F18" s="175"/>
      <c r="G18" s="175"/>
      <c r="H18" s="175"/>
      <c r="I18" s="175"/>
      <c r="J18" s="175"/>
      <c r="K18" s="175"/>
      <c r="L18" s="175"/>
      <c r="M18" s="175"/>
      <c r="N18" s="175"/>
      <c r="O18" s="175"/>
      <c r="P18" s="175"/>
      <c r="Q18" s="175"/>
      <c r="R18" s="335"/>
      <c r="S18" s="175"/>
      <c r="T18" s="5"/>
      <c r="U18" s="5"/>
      <c r="V18" s="5"/>
    </row>
    <row r="19" spans="1:22" s="2" customFormat="1" ht="15" customHeight="1" x14ac:dyDescent="0.2">
      <c r="A19" s="4"/>
      <c r="B19" s="4"/>
      <c r="C19" s="4"/>
      <c r="D19" s="189"/>
      <c r="E19" s="173"/>
      <c r="F19" s="173"/>
      <c r="G19" s="173"/>
      <c r="H19" s="173"/>
      <c r="I19" s="174"/>
      <c r="J19" s="174"/>
      <c r="K19" s="174"/>
      <c r="L19" s="174"/>
      <c r="M19" s="174"/>
      <c r="N19" s="174"/>
      <c r="O19" s="174"/>
      <c r="P19" s="174"/>
      <c r="Q19" s="174"/>
      <c r="R19" s="334"/>
      <c r="S19" s="174"/>
    </row>
    <row r="20" spans="1:22" s="2" customFormat="1" ht="39.75" customHeight="1" x14ac:dyDescent="0.2">
      <c r="A20" s="17" t="s">
        <v>5</v>
      </c>
      <c r="B20" s="21" t="s">
        <v>66</v>
      </c>
      <c r="C20" s="20" t="s">
        <v>65</v>
      </c>
      <c r="D20" s="189"/>
      <c r="E20" s="173"/>
      <c r="F20" s="173"/>
      <c r="G20" s="173"/>
      <c r="H20" s="173"/>
      <c r="I20" s="174"/>
      <c r="J20" s="174"/>
      <c r="K20" s="174"/>
      <c r="L20" s="174"/>
      <c r="M20" s="174"/>
      <c r="N20" s="174"/>
      <c r="O20" s="174"/>
      <c r="P20" s="174"/>
      <c r="Q20" s="174"/>
      <c r="R20" s="334"/>
      <c r="S20" s="174"/>
    </row>
    <row r="21" spans="1:22" s="2" customFormat="1" ht="16.5" customHeight="1" x14ac:dyDescent="0.2">
      <c r="A21" s="20">
        <v>1</v>
      </c>
      <c r="B21" s="21">
        <v>2</v>
      </c>
      <c r="C21" s="20">
        <v>3</v>
      </c>
      <c r="D21" s="189"/>
      <c r="E21" s="173"/>
      <c r="F21" s="173"/>
      <c r="G21" s="173"/>
      <c r="H21" s="173"/>
      <c r="I21" s="174"/>
      <c r="J21" s="174"/>
      <c r="K21" s="174"/>
      <c r="L21" s="174"/>
      <c r="M21" s="174"/>
      <c r="N21" s="174"/>
      <c r="O21" s="174"/>
      <c r="P21" s="174"/>
      <c r="Q21" s="174"/>
      <c r="R21" s="334"/>
      <c r="S21" s="174"/>
    </row>
    <row r="22" spans="1:22" s="2" customFormat="1" ht="39" customHeight="1" x14ac:dyDescent="0.2">
      <c r="A22" s="109" t="s">
        <v>64</v>
      </c>
      <c r="B22" s="125" t="s">
        <v>317</v>
      </c>
      <c r="C22" s="144" t="s">
        <v>492</v>
      </c>
      <c r="D22" s="189"/>
      <c r="E22" s="173"/>
      <c r="F22" s="173"/>
      <c r="G22" s="173"/>
      <c r="H22" s="173"/>
      <c r="I22" s="174"/>
      <c r="J22" s="174"/>
      <c r="K22" s="174"/>
      <c r="L22" s="174"/>
      <c r="M22" s="174"/>
      <c r="N22" s="174"/>
      <c r="O22" s="174"/>
      <c r="P22" s="174"/>
      <c r="Q22" s="174"/>
      <c r="R22" s="334"/>
      <c r="S22" s="174"/>
    </row>
    <row r="23" spans="1:22" s="2" customFormat="1" ht="64.5" customHeight="1" x14ac:dyDescent="0.2">
      <c r="A23" s="109">
        <f>A22+1</f>
        <v>2</v>
      </c>
      <c r="B23" s="18" t="s">
        <v>63</v>
      </c>
      <c r="C23" s="23" t="s">
        <v>503</v>
      </c>
      <c r="D23" s="189"/>
      <c r="E23" s="173"/>
      <c r="F23" s="173"/>
      <c r="G23" s="173"/>
      <c r="H23" s="173"/>
      <c r="I23" s="174"/>
      <c r="J23" s="174"/>
      <c r="K23" s="174"/>
      <c r="L23" s="174"/>
      <c r="M23" s="174"/>
      <c r="N23" s="174"/>
      <c r="O23" s="174"/>
      <c r="P23" s="174"/>
      <c r="Q23" s="174"/>
      <c r="R23" s="334"/>
      <c r="S23" s="174"/>
    </row>
    <row r="24" spans="1:22" s="2" customFormat="1" ht="9" customHeight="1" x14ac:dyDescent="0.2">
      <c r="A24" s="180"/>
      <c r="B24" s="181"/>
      <c r="C24" s="128"/>
      <c r="D24" s="189"/>
      <c r="E24" s="173"/>
      <c r="F24" s="173"/>
      <c r="G24" s="173"/>
      <c r="H24" s="173"/>
      <c r="I24" s="174"/>
      <c r="J24" s="174"/>
      <c r="K24" s="174"/>
      <c r="L24" s="174"/>
      <c r="M24" s="174"/>
      <c r="N24" s="174"/>
      <c r="O24" s="174"/>
      <c r="P24" s="174"/>
      <c r="Q24" s="174"/>
      <c r="R24" s="334"/>
      <c r="S24" s="174"/>
    </row>
    <row r="25" spans="1:22" s="2" customFormat="1" ht="58.5" customHeight="1" x14ac:dyDescent="0.2">
      <c r="A25" s="109">
        <f>A23+1</f>
        <v>3</v>
      </c>
      <c r="B25" s="23" t="s">
        <v>427</v>
      </c>
      <c r="C25" s="110" t="s">
        <v>488</v>
      </c>
      <c r="D25" s="189"/>
      <c r="E25" s="173"/>
      <c r="F25" s="173"/>
      <c r="G25" s="173"/>
      <c r="H25" s="174"/>
      <c r="I25" s="174"/>
      <c r="J25" s="174"/>
      <c r="K25" s="174"/>
      <c r="L25" s="174"/>
      <c r="M25" s="174"/>
      <c r="N25" s="174"/>
      <c r="O25" s="174"/>
      <c r="P25" s="174"/>
      <c r="Q25" s="174"/>
      <c r="R25" s="334"/>
      <c r="S25" s="193"/>
    </row>
    <row r="26" spans="1:22" s="2" customFormat="1" ht="42.75" customHeight="1" x14ac:dyDescent="0.2">
      <c r="A26" s="109">
        <f t="shared" ref="A26:A49" si="0">A25+1</f>
        <v>4</v>
      </c>
      <c r="B26" s="23" t="s">
        <v>71</v>
      </c>
      <c r="C26" s="23" t="s">
        <v>486</v>
      </c>
      <c r="D26" s="189"/>
      <c r="E26" s="173"/>
      <c r="F26" s="173"/>
      <c r="G26" s="173"/>
      <c r="H26" s="174"/>
      <c r="I26" s="174"/>
      <c r="J26" s="174"/>
      <c r="K26" s="174"/>
      <c r="L26" s="174"/>
      <c r="M26" s="174"/>
      <c r="N26" s="174"/>
      <c r="O26" s="174"/>
      <c r="P26" s="174"/>
      <c r="Q26" s="174"/>
      <c r="R26" s="334"/>
      <c r="S26" s="193"/>
    </row>
    <row r="27" spans="1:22" s="2" customFormat="1" ht="51.75" customHeight="1" x14ac:dyDescent="0.2">
      <c r="A27" s="109">
        <f t="shared" si="0"/>
        <v>5</v>
      </c>
      <c r="B27" s="23" t="s">
        <v>70</v>
      </c>
      <c r="C27" s="128" t="s">
        <v>502</v>
      </c>
      <c r="D27" s="189"/>
      <c r="E27" s="173"/>
      <c r="F27" s="173"/>
      <c r="G27" s="173"/>
      <c r="H27" s="174"/>
      <c r="I27" s="174"/>
      <c r="J27" s="174"/>
      <c r="K27" s="174"/>
      <c r="L27" s="174"/>
      <c r="M27" s="174"/>
      <c r="N27" s="174"/>
      <c r="O27" s="174"/>
      <c r="P27" s="174"/>
      <c r="Q27" s="174"/>
      <c r="R27" s="334"/>
      <c r="S27" s="193"/>
    </row>
    <row r="28" spans="1:22" s="2" customFormat="1" ht="42.75" customHeight="1" x14ac:dyDescent="0.2">
      <c r="A28" s="109">
        <f t="shared" si="0"/>
        <v>6</v>
      </c>
      <c r="B28" s="23" t="s">
        <v>428</v>
      </c>
      <c r="C28" s="23" t="s">
        <v>483</v>
      </c>
      <c r="D28" s="189"/>
      <c r="E28" s="173"/>
      <c r="F28" s="173"/>
      <c r="G28" s="173"/>
      <c r="H28" s="174"/>
      <c r="I28" s="174"/>
      <c r="J28" s="174"/>
      <c r="K28" s="174"/>
      <c r="L28" s="174"/>
      <c r="M28" s="174"/>
      <c r="N28" s="174"/>
      <c r="O28" s="174"/>
      <c r="P28" s="174"/>
      <c r="Q28" s="174"/>
      <c r="R28" s="334"/>
      <c r="S28" s="193"/>
    </row>
    <row r="29" spans="1:22" s="2" customFormat="1" ht="51.75" customHeight="1" x14ac:dyDescent="0.2">
      <c r="A29" s="109">
        <f t="shared" si="0"/>
        <v>7</v>
      </c>
      <c r="B29" s="23" t="s">
        <v>429</v>
      </c>
      <c r="C29" s="23" t="s">
        <v>483</v>
      </c>
      <c r="D29" s="189"/>
      <c r="E29" s="173"/>
      <c r="F29" s="173"/>
      <c r="G29" s="173"/>
      <c r="H29" s="174"/>
      <c r="I29" s="174"/>
      <c r="J29" s="174"/>
      <c r="K29" s="174"/>
      <c r="L29" s="174"/>
      <c r="M29" s="174"/>
      <c r="N29" s="174"/>
      <c r="O29" s="174"/>
      <c r="P29" s="174"/>
      <c r="Q29" s="174"/>
      <c r="R29" s="334"/>
      <c r="S29" s="193"/>
    </row>
    <row r="30" spans="1:22" s="2" customFormat="1" ht="51.75" customHeight="1" x14ac:dyDescent="0.2">
      <c r="A30" s="109">
        <f t="shared" si="0"/>
        <v>8</v>
      </c>
      <c r="B30" s="23" t="s">
        <v>430</v>
      </c>
      <c r="C30" s="23" t="s">
        <v>483</v>
      </c>
      <c r="D30" s="189"/>
      <c r="E30" s="173"/>
      <c r="F30" s="173"/>
      <c r="G30" s="173"/>
      <c r="H30" s="174"/>
      <c r="I30" s="174"/>
      <c r="J30" s="174"/>
      <c r="K30" s="174"/>
      <c r="L30" s="174"/>
      <c r="M30" s="174"/>
      <c r="N30" s="174"/>
      <c r="O30" s="174"/>
      <c r="P30" s="174"/>
      <c r="Q30" s="174"/>
      <c r="R30" s="334"/>
      <c r="S30" s="193"/>
    </row>
    <row r="31" spans="1:22" s="2" customFormat="1" ht="51.75" customHeight="1" x14ac:dyDescent="0.2">
      <c r="A31" s="109">
        <f t="shared" si="0"/>
        <v>9</v>
      </c>
      <c r="B31" s="23" t="s">
        <v>431</v>
      </c>
      <c r="C31" s="23" t="s">
        <v>483</v>
      </c>
      <c r="D31" s="189"/>
      <c r="E31" s="173"/>
      <c r="F31" s="173"/>
      <c r="G31" s="173"/>
      <c r="H31" s="174"/>
      <c r="I31" s="174"/>
      <c r="J31" s="174"/>
      <c r="K31" s="174"/>
      <c r="L31" s="174"/>
      <c r="M31" s="174"/>
      <c r="N31" s="174"/>
      <c r="O31" s="174"/>
      <c r="P31" s="174"/>
      <c r="Q31" s="174"/>
      <c r="R31" s="334"/>
      <c r="S31" s="193"/>
    </row>
    <row r="32" spans="1:22" s="2" customFormat="1" ht="51.75" customHeight="1" x14ac:dyDescent="0.2">
      <c r="A32" s="109">
        <f t="shared" si="0"/>
        <v>10</v>
      </c>
      <c r="B32" s="23" t="s">
        <v>432</v>
      </c>
      <c r="C32" s="23" t="s">
        <v>483</v>
      </c>
      <c r="D32" s="189"/>
      <c r="E32" s="173"/>
      <c r="F32" s="173"/>
      <c r="G32" s="173"/>
      <c r="H32" s="174"/>
      <c r="I32" s="174"/>
      <c r="J32" s="174"/>
      <c r="K32" s="174"/>
      <c r="L32" s="174"/>
      <c r="M32" s="174"/>
      <c r="N32" s="174"/>
      <c r="O32" s="174"/>
      <c r="P32" s="174"/>
      <c r="Q32" s="174"/>
      <c r="R32" s="334"/>
      <c r="S32" s="193"/>
    </row>
    <row r="33" spans="1:19" s="2" customFormat="1" ht="101.25" customHeight="1" x14ac:dyDescent="0.2">
      <c r="A33" s="109">
        <f t="shared" si="0"/>
        <v>11</v>
      </c>
      <c r="B33" s="23" t="s">
        <v>433</v>
      </c>
      <c r="C33" s="23" t="s">
        <v>481</v>
      </c>
      <c r="D33" s="189"/>
      <c r="E33" s="173"/>
      <c r="F33" s="173"/>
      <c r="G33" s="173"/>
      <c r="H33" s="174"/>
      <c r="I33" s="174"/>
      <c r="J33" s="174"/>
      <c r="K33" s="174"/>
      <c r="L33" s="174"/>
      <c r="M33" s="174"/>
      <c r="N33" s="174"/>
      <c r="O33" s="174"/>
      <c r="P33" s="174"/>
      <c r="Q33" s="174"/>
      <c r="R33" s="334"/>
      <c r="S33" s="193"/>
    </row>
    <row r="34" spans="1:19" ht="111" customHeight="1" x14ac:dyDescent="0.25">
      <c r="A34" s="109">
        <f t="shared" si="0"/>
        <v>12</v>
      </c>
      <c r="B34" s="23" t="s">
        <v>434</v>
      </c>
      <c r="C34" s="23" t="s">
        <v>481</v>
      </c>
    </row>
    <row r="35" spans="1:19" ht="58.5" customHeight="1" x14ac:dyDescent="0.25">
      <c r="A35" s="109">
        <f t="shared" si="0"/>
        <v>13</v>
      </c>
      <c r="B35" s="23" t="s">
        <v>69</v>
      </c>
      <c r="C35" s="23" t="s">
        <v>483</v>
      </c>
    </row>
    <row r="36" spans="1:19" ht="51.75" customHeight="1" x14ac:dyDescent="0.25">
      <c r="A36" s="109">
        <f t="shared" si="0"/>
        <v>14</v>
      </c>
      <c r="B36" s="23" t="s">
        <v>435</v>
      </c>
      <c r="C36" s="23" t="s">
        <v>483</v>
      </c>
    </row>
    <row r="37" spans="1:19" ht="43.5" customHeight="1" x14ac:dyDescent="0.25">
      <c r="A37" s="109">
        <f t="shared" si="0"/>
        <v>15</v>
      </c>
      <c r="B37" s="23" t="s">
        <v>436</v>
      </c>
      <c r="C37" s="23" t="s">
        <v>483</v>
      </c>
    </row>
    <row r="38" spans="1:19" ht="43.5" customHeight="1" x14ac:dyDescent="0.25">
      <c r="A38" s="109">
        <f t="shared" si="0"/>
        <v>16</v>
      </c>
      <c r="B38" s="23" t="s">
        <v>225</v>
      </c>
      <c r="C38" s="23" t="s">
        <v>483</v>
      </c>
    </row>
    <row r="39" spans="1:19" ht="9" customHeight="1" x14ac:dyDescent="0.25">
      <c r="A39" s="180"/>
      <c r="B39" s="128"/>
      <c r="C39" s="128"/>
    </row>
    <row r="40" spans="1:19" ht="63" x14ac:dyDescent="0.25">
      <c r="A40" s="109">
        <f>A38+1</f>
        <v>17</v>
      </c>
      <c r="B40" s="23" t="s">
        <v>475</v>
      </c>
      <c r="C40" s="116" t="s">
        <v>546</v>
      </c>
      <c r="E40" s="177"/>
    </row>
    <row r="41" spans="1:19" ht="105.75" customHeight="1" x14ac:dyDescent="0.25">
      <c r="A41" s="109">
        <f t="shared" si="0"/>
        <v>18</v>
      </c>
      <c r="B41" s="23" t="s">
        <v>461</v>
      </c>
      <c r="C41" s="126" t="s">
        <v>484</v>
      </c>
    </row>
    <row r="42" spans="1:19" ht="83.25" customHeight="1" x14ac:dyDescent="0.25">
      <c r="A42" s="109">
        <f t="shared" si="0"/>
        <v>19</v>
      </c>
      <c r="B42" s="23" t="s">
        <v>474</v>
      </c>
      <c r="C42" s="126" t="s">
        <v>484</v>
      </c>
    </row>
    <row r="43" spans="1:19" ht="186" customHeight="1" x14ac:dyDescent="0.25">
      <c r="A43" s="109">
        <f t="shared" si="0"/>
        <v>20</v>
      </c>
      <c r="B43" s="23" t="s">
        <v>442</v>
      </c>
      <c r="C43" s="126" t="s">
        <v>484</v>
      </c>
    </row>
    <row r="44" spans="1:19" ht="111" customHeight="1" x14ac:dyDescent="0.25">
      <c r="A44" s="109">
        <f t="shared" si="0"/>
        <v>21</v>
      </c>
      <c r="B44" s="23" t="s">
        <v>465</v>
      </c>
      <c r="C44" s="126" t="s">
        <v>484</v>
      </c>
    </row>
    <row r="45" spans="1:19" ht="120" customHeight="1" x14ac:dyDescent="0.25">
      <c r="A45" s="109">
        <f t="shared" si="0"/>
        <v>22</v>
      </c>
      <c r="B45" s="23" t="s">
        <v>466</v>
      </c>
      <c r="C45" s="126" t="s">
        <v>484</v>
      </c>
    </row>
    <row r="46" spans="1:19" ht="101.25" customHeight="1" x14ac:dyDescent="0.25">
      <c r="A46" s="109">
        <f t="shared" si="0"/>
        <v>23</v>
      </c>
      <c r="B46" s="23" t="s">
        <v>467</v>
      </c>
      <c r="C46" s="126" t="s">
        <v>484</v>
      </c>
      <c r="J46" s="176">
        <v>2024</v>
      </c>
      <c r="K46" s="176">
        <v>2025</v>
      </c>
      <c r="L46" s="176">
        <v>2026</v>
      </c>
      <c r="M46" s="176">
        <v>2027</v>
      </c>
      <c r="N46" s="176">
        <v>2028</v>
      </c>
      <c r="O46" s="176">
        <v>2029</v>
      </c>
    </row>
    <row r="47" spans="1:19" ht="11.25" customHeight="1" x14ac:dyDescent="0.25">
      <c r="A47" s="180"/>
      <c r="B47" s="128"/>
      <c r="C47" s="182"/>
    </row>
    <row r="48" spans="1:19" ht="91.5" customHeight="1" x14ac:dyDescent="0.25">
      <c r="A48" s="109">
        <f>A46+1</f>
        <v>24</v>
      </c>
      <c r="B48" s="23" t="s">
        <v>490</v>
      </c>
      <c r="C48" s="183">
        <f>C49*1.2</f>
        <v>25.969296000000003</v>
      </c>
      <c r="E48" s="129">
        <f>SUM(J48:O48)</f>
        <v>27.829295999999999</v>
      </c>
      <c r="F48" s="129">
        <f>F49*1.2</f>
        <v>0</v>
      </c>
      <c r="G48" s="129">
        <f t="shared" ref="G48:O48" si="1">G49*1.2</f>
        <v>0</v>
      </c>
      <c r="H48" s="129">
        <f t="shared" si="1"/>
        <v>0</v>
      </c>
      <c r="I48" s="129">
        <f t="shared" si="1"/>
        <v>0</v>
      </c>
      <c r="J48" s="129">
        <f t="shared" si="1"/>
        <v>1.8599999999999999</v>
      </c>
      <c r="K48" s="129">
        <f t="shared" si="1"/>
        <v>6.7611119999999989</v>
      </c>
      <c r="L48" s="129">
        <f t="shared" si="1"/>
        <v>3.6278039999999998</v>
      </c>
      <c r="M48" s="129">
        <f t="shared" si="1"/>
        <v>5.5206719999999994</v>
      </c>
      <c r="N48" s="129">
        <f t="shared" si="1"/>
        <v>4.9215840000000002</v>
      </c>
      <c r="O48" s="129">
        <f t="shared" si="1"/>
        <v>5.1381239999999995</v>
      </c>
    </row>
    <row r="49" spans="1:15" ht="103.5" customHeight="1" x14ac:dyDescent="0.25">
      <c r="A49" s="109">
        <f t="shared" si="0"/>
        <v>25</v>
      </c>
      <c r="B49" s="23" t="s">
        <v>489</v>
      </c>
      <c r="C49" s="183">
        <f>'6.2. Паспорт фин осв ввод'!AG30</f>
        <v>21.641080000000002</v>
      </c>
      <c r="E49" s="129">
        <f>SUM(J49:O49)</f>
        <v>23.191079999999999</v>
      </c>
      <c r="F49" s="129">
        <v>0</v>
      </c>
      <c r="G49" s="129">
        <v>0</v>
      </c>
      <c r="H49" s="129">
        <v>0</v>
      </c>
      <c r="I49" s="129">
        <v>0</v>
      </c>
      <c r="J49" s="129">
        <v>1.55</v>
      </c>
      <c r="K49" s="129">
        <v>5.6342599999999994</v>
      </c>
      <c r="L49" s="178">
        <v>3.0231699999999999</v>
      </c>
      <c r="M49" s="179">
        <v>4.6005599999999998</v>
      </c>
      <c r="N49" s="179">
        <v>4.1013200000000003</v>
      </c>
      <c r="O49" s="179">
        <v>4.2817699999999999</v>
      </c>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ignoredErrors>
    <ignoredError sqref="E49" formulaRange="1"/>
  </ignoredError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J77"/>
  <sheetViews>
    <sheetView zoomScale="70" zoomScaleNormal="70" workbookViewId="0">
      <selection activeCell="G52" sqref="G52"/>
    </sheetView>
  </sheetViews>
  <sheetFormatPr defaultColWidth="9.140625" defaultRowHeight="15.75" x14ac:dyDescent="0.25"/>
  <cols>
    <col min="1" max="1" width="9.140625" style="35"/>
    <col min="2" max="2" width="57.85546875" style="35" customWidth="1"/>
    <col min="3" max="3" width="13" style="35" customWidth="1"/>
    <col min="4" max="4" width="17.85546875" style="35" customWidth="1"/>
    <col min="5" max="6" width="14.85546875" style="35" customWidth="1"/>
    <col min="7" max="7" width="10.5703125" style="35" customWidth="1"/>
    <col min="8" max="11" width="10.5703125" style="35" hidden="1" customWidth="1"/>
    <col min="12" max="31" width="10.5703125" style="35" customWidth="1"/>
    <col min="32" max="32" width="14" style="35" customWidth="1"/>
    <col min="33" max="33" width="16.85546875" style="35" customWidth="1"/>
    <col min="34" max="34" width="10.5703125" style="35" customWidth="1"/>
    <col min="35" max="16384" width="9.140625" style="35"/>
  </cols>
  <sheetData>
    <row r="1" spans="1:33" x14ac:dyDescent="0.25">
      <c r="AG1" s="108" t="s">
        <v>68</v>
      </c>
    </row>
    <row r="2" spans="1:33" x14ac:dyDescent="0.25">
      <c r="AG2" s="26" t="s">
        <v>10</v>
      </c>
    </row>
    <row r="3" spans="1:33" x14ac:dyDescent="0.25">
      <c r="AG3" s="26" t="s">
        <v>67</v>
      </c>
    </row>
    <row r="4" spans="1:33" ht="18.75" customHeight="1" x14ac:dyDescent="0.25">
      <c r="A4" s="194" t="str">
        <f>'1. паспорт местоположение'!A5:C5</f>
        <v>Год раскрытия информации: 2025 год</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row>
    <row r="5" spans="1:33" ht="18.75" x14ac:dyDescent="0.3">
      <c r="AG5" s="11"/>
    </row>
    <row r="6" spans="1:33"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row>
    <row r="7" spans="1:33" ht="18.75" x14ac:dyDescent="0.25">
      <c r="A7" s="9"/>
      <c r="B7" s="9"/>
      <c r="C7" s="9"/>
      <c r="D7" s="9"/>
      <c r="E7" s="9"/>
      <c r="F7" s="9"/>
      <c r="G7" s="9"/>
      <c r="H7" s="9"/>
      <c r="I7" s="9"/>
      <c r="J7" s="9"/>
      <c r="K7" s="9"/>
      <c r="L7" s="40"/>
      <c r="M7" s="40"/>
      <c r="N7" s="40"/>
      <c r="O7" s="40"/>
      <c r="P7" s="40"/>
      <c r="Q7" s="40"/>
      <c r="R7" s="40"/>
      <c r="S7" s="40"/>
      <c r="T7" s="40"/>
      <c r="U7" s="40"/>
      <c r="V7" s="40"/>
      <c r="W7" s="40"/>
      <c r="X7" s="40"/>
      <c r="Y7" s="40"/>
      <c r="Z7" s="40"/>
      <c r="AA7" s="40"/>
      <c r="AB7" s="40"/>
      <c r="AC7" s="40"/>
      <c r="AD7" s="40"/>
      <c r="AE7" s="40"/>
      <c r="AF7" s="40"/>
      <c r="AG7" s="40"/>
    </row>
    <row r="8" spans="1:33" ht="18.75" x14ac:dyDescent="0.25">
      <c r="A8" s="197" t="str">
        <f>'1. паспорт местоположение'!A9:C9</f>
        <v>Акционерного общества "Братская электросетевая компания"</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row>
    <row r="9" spans="1:33" ht="18.75" customHeight="1"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row>
    <row r="10" spans="1:33" ht="18.75" x14ac:dyDescent="0.25">
      <c r="A10" s="9"/>
      <c r="B10" s="9"/>
      <c r="C10" s="9"/>
      <c r="D10" s="9"/>
      <c r="E10" s="9"/>
      <c r="F10" s="9"/>
      <c r="G10" s="9"/>
      <c r="H10" s="9"/>
      <c r="I10" s="9"/>
      <c r="J10" s="9"/>
      <c r="K10" s="9"/>
      <c r="L10" s="40"/>
      <c r="M10" s="40"/>
      <c r="N10" s="40"/>
      <c r="O10" s="40"/>
      <c r="P10" s="40"/>
      <c r="Q10" s="40"/>
      <c r="R10" s="40"/>
      <c r="S10" s="40"/>
      <c r="T10" s="40"/>
      <c r="U10" s="40"/>
      <c r="V10" s="40"/>
      <c r="W10" s="40"/>
      <c r="X10" s="40"/>
      <c r="Y10" s="40"/>
      <c r="Z10" s="40"/>
      <c r="AA10" s="40"/>
      <c r="AB10" s="40"/>
      <c r="AC10" s="40"/>
      <c r="AD10" s="40"/>
      <c r="AE10" s="40"/>
      <c r="AF10" s="40"/>
      <c r="AG10" s="40"/>
    </row>
    <row r="11" spans="1:33" ht="18.75" x14ac:dyDescent="0.25">
      <c r="A11" s="198" t="str">
        <f>'1. паспорт местоположение'!A12:C12</f>
        <v>O_1.5.4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row>
    <row r="12" spans="1:33"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row>
    <row r="13" spans="1:33" ht="16.5" customHeight="1" x14ac:dyDescent="0.3">
      <c r="A13" s="8"/>
      <c r="B13" s="8"/>
      <c r="C13" s="8"/>
      <c r="D13" s="8"/>
      <c r="E13" s="8"/>
      <c r="F13" s="8"/>
      <c r="G13" s="8"/>
      <c r="H13" s="8"/>
      <c r="I13" s="8"/>
      <c r="J13" s="8"/>
      <c r="K13" s="8"/>
      <c r="L13" s="39"/>
      <c r="M13" s="39"/>
      <c r="N13" s="39"/>
      <c r="O13" s="39"/>
      <c r="P13" s="39"/>
      <c r="Q13" s="39"/>
      <c r="R13" s="39"/>
      <c r="S13" s="39"/>
      <c r="T13" s="39"/>
      <c r="U13" s="39"/>
      <c r="V13" s="39"/>
      <c r="W13" s="39"/>
      <c r="X13" s="39"/>
      <c r="Y13" s="39"/>
      <c r="Z13" s="39"/>
      <c r="AA13" s="39"/>
      <c r="AB13" s="39"/>
      <c r="AC13" s="39"/>
      <c r="AD13" s="39"/>
      <c r="AE13" s="39"/>
      <c r="AF13" s="39"/>
      <c r="AG13" s="39"/>
    </row>
    <row r="14" spans="1:33" ht="75" customHeight="1" x14ac:dyDescent="0.25">
      <c r="A14" s="199"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row>
    <row r="15" spans="1:33"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row>
    <row r="16" spans="1:33"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row>
    <row r="18" spans="1:36" ht="19.5" customHeight="1" x14ac:dyDescent="0.3">
      <c r="A18" s="290" t="s">
        <v>451</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row>
    <row r="20" spans="1:36" ht="33" customHeight="1" x14ac:dyDescent="0.25">
      <c r="A20" s="283" t="s">
        <v>181</v>
      </c>
      <c r="B20" s="283" t="s">
        <v>180</v>
      </c>
      <c r="C20" s="281" t="s">
        <v>179</v>
      </c>
      <c r="D20" s="281"/>
      <c r="E20" s="286" t="s">
        <v>178</v>
      </c>
      <c r="F20" s="286"/>
      <c r="G20" s="292" t="s">
        <v>513</v>
      </c>
      <c r="H20" s="299" t="s">
        <v>516</v>
      </c>
      <c r="I20" s="300"/>
      <c r="J20" s="300"/>
      <c r="K20" s="301"/>
      <c r="L20" s="293" t="s">
        <v>497</v>
      </c>
      <c r="M20" s="294"/>
      <c r="N20" s="294"/>
      <c r="O20" s="294"/>
      <c r="P20" s="293" t="s">
        <v>506</v>
      </c>
      <c r="Q20" s="294"/>
      <c r="R20" s="294"/>
      <c r="S20" s="294"/>
      <c r="T20" s="293" t="s">
        <v>507</v>
      </c>
      <c r="U20" s="294"/>
      <c r="V20" s="294"/>
      <c r="W20" s="294"/>
      <c r="X20" s="293" t="s">
        <v>508</v>
      </c>
      <c r="Y20" s="294"/>
      <c r="Z20" s="294"/>
      <c r="AA20" s="294"/>
      <c r="AB20" s="293" t="s">
        <v>509</v>
      </c>
      <c r="AC20" s="294"/>
      <c r="AD20" s="294"/>
      <c r="AE20" s="294"/>
      <c r="AF20" s="291" t="s">
        <v>177</v>
      </c>
      <c r="AG20" s="291"/>
      <c r="AH20" s="38"/>
      <c r="AI20" s="38"/>
      <c r="AJ20" s="38"/>
    </row>
    <row r="21" spans="1:36" ht="99.75" customHeight="1" x14ac:dyDescent="0.25">
      <c r="A21" s="284"/>
      <c r="B21" s="284"/>
      <c r="C21" s="281"/>
      <c r="D21" s="281"/>
      <c r="E21" s="286"/>
      <c r="F21" s="286"/>
      <c r="G21" s="284"/>
      <c r="H21" s="302" t="s">
        <v>500</v>
      </c>
      <c r="I21" s="303"/>
      <c r="J21" s="302" t="s">
        <v>501</v>
      </c>
      <c r="K21" s="303"/>
      <c r="L21" s="281" t="s">
        <v>500</v>
      </c>
      <c r="M21" s="281"/>
      <c r="N21" s="295" t="s">
        <v>501</v>
      </c>
      <c r="O21" s="295"/>
      <c r="P21" s="281" t="s">
        <v>500</v>
      </c>
      <c r="Q21" s="281"/>
      <c r="R21" s="295" t="s">
        <v>501</v>
      </c>
      <c r="S21" s="295"/>
      <c r="T21" s="281" t="s">
        <v>500</v>
      </c>
      <c r="U21" s="281"/>
      <c r="V21" s="295" t="s">
        <v>501</v>
      </c>
      <c r="W21" s="295"/>
      <c r="X21" s="281" t="s">
        <v>500</v>
      </c>
      <c r="Y21" s="281"/>
      <c r="Z21" s="295" t="s">
        <v>501</v>
      </c>
      <c r="AA21" s="295"/>
      <c r="AB21" s="281" t="s">
        <v>500</v>
      </c>
      <c r="AC21" s="281"/>
      <c r="AD21" s="295" t="s">
        <v>501</v>
      </c>
      <c r="AE21" s="295"/>
      <c r="AF21" s="291"/>
      <c r="AG21" s="291"/>
    </row>
    <row r="22" spans="1:36" ht="89.25" customHeight="1" x14ac:dyDescent="0.25">
      <c r="A22" s="285"/>
      <c r="B22" s="285"/>
      <c r="C22" s="147" t="s">
        <v>3</v>
      </c>
      <c r="D22" s="147" t="s">
        <v>501</v>
      </c>
      <c r="E22" s="151" t="s">
        <v>514</v>
      </c>
      <c r="F22" s="151" t="s">
        <v>515</v>
      </c>
      <c r="G22" s="285"/>
      <c r="H22" s="152" t="s">
        <v>437</v>
      </c>
      <c r="I22" s="152" t="s">
        <v>438</v>
      </c>
      <c r="J22" s="152" t="s">
        <v>437</v>
      </c>
      <c r="K22" s="152" t="s">
        <v>438</v>
      </c>
      <c r="L22" s="152" t="s">
        <v>437</v>
      </c>
      <c r="M22" s="152" t="s">
        <v>438</v>
      </c>
      <c r="N22" s="152" t="s">
        <v>437</v>
      </c>
      <c r="O22" s="152" t="s">
        <v>438</v>
      </c>
      <c r="P22" s="152" t="s">
        <v>437</v>
      </c>
      <c r="Q22" s="152" t="s">
        <v>438</v>
      </c>
      <c r="R22" s="152" t="s">
        <v>437</v>
      </c>
      <c r="S22" s="152" t="s">
        <v>438</v>
      </c>
      <c r="T22" s="152" t="s">
        <v>437</v>
      </c>
      <c r="U22" s="152" t="s">
        <v>438</v>
      </c>
      <c r="V22" s="152" t="s">
        <v>437</v>
      </c>
      <c r="W22" s="152" t="s">
        <v>438</v>
      </c>
      <c r="X22" s="152" t="s">
        <v>437</v>
      </c>
      <c r="Y22" s="152" t="s">
        <v>438</v>
      </c>
      <c r="Z22" s="152" t="s">
        <v>437</v>
      </c>
      <c r="AA22" s="152" t="s">
        <v>438</v>
      </c>
      <c r="AB22" s="152" t="s">
        <v>437</v>
      </c>
      <c r="AC22" s="152" t="s">
        <v>438</v>
      </c>
      <c r="AD22" s="152" t="s">
        <v>437</v>
      </c>
      <c r="AE22" s="152" t="s">
        <v>438</v>
      </c>
      <c r="AF22" s="147" t="s">
        <v>500</v>
      </c>
      <c r="AG22" s="147" t="s">
        <v>501</v>
      </c>
    </row>
    <row r="23" spans="1:36" ht="19.5" customHeight="1" x14ac:dyDescent="0.25">
      <c r="A23" s="37">
        <v>1</v>
      </c>
      <c r="B23" s="37">
        <f>A23+1</f>
        <v>2</v>
      </c>
      <c r="C23" s="37">
        <f t="shared" ref="C23:G23" si="0">B23+1</f>
        <v>3</v>
      </c>
      <c r="D23" s="37">
        <f t="shared" si="0"/>
        <v>4</v>
      </c>
      <c r="E23" s="37">
        <f t="shared" si="0"/>
        <v>5</v>
      </c>
      <c r="F23" s="37">
        <f t="shared" si="0"/>
        <v>6</v>
      </c>
      <c r="G23" s="37">
        <f t="shared" si="0"/>
        <v>7</v>
      </c>
      <c r="H23" s="37">
        <f t="shared" ref="H23" si="1">G23+1</f>
        <v>8</v>
      </c>
      <c r="I23" s="37">
        <f t="shared" ref="I23" si="2">H23+1</f>
        <v>9</v>
      </c>
      <c r="J23" s="37">
        <f t="shared" ref="J23" si="3">I23+1</f>
        <v>10</v>
      </c>
      <c r="K23" s="37">
        <f t="shared" ref="K23" si="4">J23+1</f>
        <v>11</v>
      </c>
      <c r="L23" s="37">
        <v>8</v>
      </c>
      <c r="M23" s="37">
        <f t="shared" ref="M23" si="5">L23+1</f>
        <v>9</v>
      </c>
      <c r="N23" s="37">
        <f t="shared" ref="N23" si="6">M23+1</f>
        <v>10</v>
      </c>
      <c r="O23" s="37">
        <f t="shared" ref="O23" si="7">N23+1</f>
        <v>11</v>
      </c>
      <c r="P23" s="37">
        <f t="shared" ref="P23" si="8">O23+1</f>
        <v>12</v>
      </c>
      <c r="Q23" s="37">
        <f t="shared" ref="Q23" si="9">P23+1</f>
        <v>13</v>
      </c>
      <c r="R23" s="37">
        <f t="shared" ref="R23" si="10">Q23+1</f>
        <v>14</v>
      </c>
      <c r="S23" s="37">
        <f t="shared" ref="S23" si="11">R23+1</f>
        <v>15</v>
      </c>
      <c r="T23" s="37">
        <f t="shared" ref="T23" si="12">S23+1</f>
        <v>16</v>
      </c>
      <c r="U23" s="37">
        <f t="shared" ref="U23" si="13">T23+1</f>
        <v>17</v>
      </c>
      <c r="V23" s="37">
        <f t="shared" ref="V23" si="14">U23+1</f>
        <v>18</v>
      </c>
      <c r="W23" s="37">
        <f t="shared" ref="W23" si="15">V23+1</f>
        <v>19</v>
      </c>
      <c r="X23" s="37">
        <f t="shared" ref="X23" si="16">W23+1</f>
        <v>20</v>
      </c>
      <c r="Y23" s="37">
        <f t="shared" ref="Y23" si="17">X23+1</f>
        <v>21</v>
      </c>
      <c r="Z23" s="37">
        <f t="shared" ref="Z23" si="18">Y23+1</f>
        <v>22</v>
      </c>
      <c r="AA23" s="37">
        <f t="shared" ref="AA23" si="19">Z23+1</f>
        <v>23</v>
      </c>
      <c r="AB23" s="37">
        <f t="shared" ref="AB23" si="20">AA23+1</f>
        <v>24</v>
      </c>
      <c r="AC23" s="37">
        <f t="shared" ref="AC23" si="21">AB23+1</f>
        <v>25</v>
      </c>
      <c r="AD23" s="37">
        <f t="shared" ref="AD23" si="22">AC23+1</f>
        <v>26</v>
      </c>
      <c r="AE23" s="37">
        <f t="shared" ref="AE23" si="23">AD23+1</f>
        <v>27</v>
      </c>
      <c r="AF23" s="37">
        <f t="shared" ref="AF23" si="24">S23+1</f>
        <v>16</v>
      </c>
      <c r="AG23" s="37">
        <f t="shared" ref="AG23" si="25">AF23+1</f>
        <v>17</v>
      </c>
    </row>
    <row r="24" spans="1:36" s="150" customFormat="1" ht="60.75" customHeight="1" x14ac:dyDescent="0.25">
      <c r="A24" s="133">
        <v>1</v>
      </c>
      <c r="B24" s="134" t="s">
        <v>176</v>
      </c>
      <c r="C24" s="132">
        <f>C27</f>
        <v>8.2199999999999989</v>
      </c>
      <c r="D24" s="132">
        <f>D27</f>
        <v>25.969296000000003</v>
      </c>
      <c r="E24" s="132">
        <f>E27</f>
        <v>8.2199999999999989</v>
      </c>
      <c r="F24" s="132">
        <f t="shared" ref="F24" si="26">F27</f>
        <v>6.3792</v>
      </c>
      <c r="G24" s="132">
        <f>G27</f>
        <v>1.8408</v>
      </c>
      <c r="H24" s="132">
        <f>H27</f>
        <v>1.8599999999999999</v>
      </c>
      <c r="I24" s="132" t="str">
        <f t="shared" ref="I24:K24" si="27">I27</f>
        <v>нд</v>
      </c>
      <c r="J24" s="132">
        <f>J27</f>
        <v>1.8599999999999999</v>
      </c>
      <c r="K24" s="132" t="str">
        <f t="shared" si="27"/>
        <v>нд</v>
      </c>
      <c r="L24" s="132">
        <f>L27</f>
        <v>6.3599999999999994</v>
      </c>
      <c r="M24" s="132" t="str">
        <f t="shared" ref="M24" si="28">M27</f>
        <v>нд</v>
      </c>
      <c r="N24" s="132">
        <f t="shared" ref="N24:AE24" si="29">N27</f>
        <v>6.7611119999999989</v>
      </c>
      <c r="O24" s="132" t="str">
        <f t="shared" si="29"/>
        <v>нд</v>
      </c>
      <c r="P24" s="132">
        <f t="shared" si="29"/>
        <v>0</v>
      </c>
      <c r="Q24" s="132" t="str">
        <f t="shared" si="29"/>
        <v>нд</v>
      </c>
      <c r="R24" s="132">
        <f t="shared" si="29"/>
        <v>3.6278039999999998</v>
      </c>
      <c r="S24" s="132" t="str">
        <f t="shared" si="29"/>
        <v>нд</v>
      </c>
      <c r="T24" s="132">
        <f t="shared" si="29"/>
        <v>0</v>
      </c>
      <c r="U24" s="132" t="str">
        <f t="shared" si="29"/>
        <v>нд</v>
      </c>
      <c r="V24" s="132">
        <f t="shared" si="29"/>
        <v>5.5206719999999994</v>
      </c>
      <c r="W24" s="132" t="str">
        <f t="shared" si="29"/>
        <v>нд</v>
      </c>
      <c r="X24" s="132">
        <f t="shared" si="29"/>
        <v>0</v>
      </c>
      <c r="Y24" s="132" t="str">
        <f t="shared" si="29"/>
        <v>нд</v>
      </c>
      <c r="Z24" s="132">
        <f t="shared" si="29"/>
        <v>4.9215840000000002</v>
      </c>
      <c r="AA24" s="132" t="str">
        <f t="shared" si="29"/>
        <v>нд</v>
      </c>
      <c r="AB24" s="132">
        <f t="shared" si="29"/>
        <v>0</v>
      </c>
      <c r="AC24" s="132" t="str">
        <f t="shared" si="29"/>
        <v>нд</v>
      </c>
      <c r="AD24" s="132">
        <f t="shared" si="29"/>
        <v>5.1381239999999995</v>
      </c>
      <c r="AE24" s="132" t="str">
        <f t="shared" si="29"/>
        <v>нд</v>
      </c>
      <c r="AF24" s="132">
        <f t="shared" ref="AF24:AF34" si="30">L24+P24+T24+X24+AB24</f>
        <v>6.3599999999999994</v>
      </c>
      <c r="AG24" s="132">
        <f t="shared" ref="AG24:AG57" si="31">N24+R24+V24+Z24+AD24</f>
        <v>25.969296</v>
      </c>
    </row>
    <row r="25" spans="1:36" ht="24" customHeight="1" x14ac:dyDescent="0.25">
      <c r="A25" s="135" t="s">
        <v>175</v>
      </c>
      <c r="B25" s="136" t="s">
        <v>174</v>
      </c>
      <c r="C25" s="137" t="s">
        <v>487</v>
      </c>
      <c r="D25" s="137" t="s">
        <v>487</v>
      </c>
      <c r="E25" s="137" t="s">
        <v>487</v>
      </c>
      <c r="F25" s="137" t="s">
        <v>487</v>
      </c>
      <c r="G25" s="137" t="s">
        <v>487</v>
      </c>
      <c r="H25" s="137" t="s">
        <v>487</v>
      </c>
      <c r="I25" s="137" t="s">
        <v>487</v>
      </c>
      <c r="J25" s="137" t="s">
        <v>487</v>
      </c>
      <c r="K25" s="137" t="s">
        <v>487</v>
      </c>
      <c r="L25" s="137" t="s">
        <v>487</v>
      </c>
      <c r="M25" s="137" t="s">
        <v>487</v>
      </c>
      <c r="N25" s="137" t="s">
        <v>487</v>
      </c>
      <c r="O25" s="137" t="s">
        <v>487</v>
      </c>
      <c r="P25" s="137" t="s">
        <v>487</v>
      </c>
      <c r="Q25" s="137" t="s">
        <v>487</v>
      </c>
      <c r="R25" s="137" t="s">
        <v>487</v>
      </c>
      <c r="S25" s="137" t="s">
        <v>487</v>
      </c>
      <c r="T25" s="137" t="s">
        <v>487</v>
      </c>
      <c r="U25" s="137" t="s">
        <v>487</v>
      </c>
      <c r="V25" s="137" t="s">
        <v>487</v>
      </c>
      <c r="W25" s="137" t="s">
        <v>487</v>
      </c>
      <c r="X25" s="137" t="s">
        <v>487</v>
      </c>
      <c r="Y25" s="137" t="s">
        <v>487</v>
      </c>
      <c r="Z25" s="137" t="s">
        <v>487</v>
      </c>
      <c r="AA25" s="137" t="s">
        <v>487</v>
      </c>
      <c r="AB25" s="137" t="s">
        <v>487</v>
      </c>
      <c r="AC25" s="137" t="s">
        <v>487</v>
      </c>
      <c r="AD25" s="137" t="s">
        <v>487</v>
      </c>
      <c r="AE25" s="137" t="s">
        <v>487</v>
      </c>
      <c r="AF25" s="137" t="s">
        <v>487</v>
      </c>
      <c r="AG25" s="137" t="s">
        <v>487</v>
      </c>
    </row>
    <row r="26" spans="1:36" x14ac:dyDescent="0.25">
      <c r="A26" s="135" t="s">
        <v>173</v>
      </c>
      <c r="B26" s="136" t="s">
        <v>172</v>
      </c>
      <c r="C26" s="137" t="s">
        <v>487</v>
      </c>
      <c r="D26" s="137" t="s">
        <v>487</v>
      </c>
      <c r="E26" s="137" t="s">
        <v>487</v>
      </c>
      <c r="F26" s="137" t="s">
        <v>487</v>
      </c>
      <c r="G26" s="137" t="s">
        <v>487</v>
      </c>
      <c r="H26" s="137" t="s">
        <v>487</v>
      </c>
      <c r="I26" s="137" t="s">
        <v>487</v>
      </c>
      <c r="J26" s="137" t="s">
        <v>487</v>
      </c>
      <c r="K26" s="137" t="s">
        <v>487</v>
      </c>
      <c r="L26" s="137" t="s">
        <v>487</v>
      </c>
      <c r="M26" s="137" t="s">
        <v>487</v>
      </c>
      <c r="N26" s="137" t="s">
        <v>487</v>
      </c>
      <c r="O26" s="137" t="s">
        <v>487</v>
      </c>
      <c r="P26" s="137" t="s">
        <v>487</v>
      </c>
      <c r="Q26" s="137" t="s">
        <v>487</v>
      </c>
      <c r="R26" s="137" t="s">
        <v>487</v>
      </c>
      <c r="S26" s="137" t="s">
        <v>487</v>
      </c>
      <c r="T26" s="137" t="s">
        <v>487</v>
      </c>
      <c r="U26" s="137" t="s">
        <v>487</v>
      </c>
      <c r="V26" s="137" t="s">
        <v>487</v>
      </c>
      <c r="W26" s="137" t="s">
        <v>487</v>
      </c>
      <c r="X26" s="137" t="s">
        <v>487</v>
      </c>
      <c r="Y26" s="137" t="s">
        <v>487</v>
      </c>
      <c r="Z26" s="137" t="s">
        <v>487</v>
      </c>
      <c r="AA26" s="137" t="s">
        <v>487</v>
      </c>
      <c r="AB26" s="137" t="s">
        <v>487</v>
      </c>
      <c r="AC26" s="137" t="s">
        <v>487</v>
      </c>
      <c r="AD26" s="137" t="s">
        <v>487</v>
      </c>
      <c r="AE26" s="137" t="s">
        <v>487</v>
      </c>
      <c r="AF26" s="137" t="s">
        <v>487</v>
      </c>
      <c r="AG26" s="137" t="s">
        <v>487</v>
      </c>
    </row>
    <row r="27" spans="1:36" ht="31.5" x14ac:dyDescent="0.25">
      <c r="A27" s="135" t="s">
        <v>171</v>
      </c>
      <c r="B27" s="136" t="s">
        <v>400</v>
      </c>
      <c r="C27" s="137">
        <f t="shared" ref="C27:H27" si="32">C30*1.2</f>
        <v>8.2199999999999989</v>
      </c>
      <c r="D27" s="137">
        <f>D30*1.2</f>
        <v>25.969296000000003</v>
      </c>
      <c r="E27" s="137">
        <f>E30*1.2</f>
        <v>8.2199999999999989</v>
      </c>
      <c r="F27" s="137">
        <f t="shared" si="32"/>
        <v>6.3792</v>
      </c>
      <c r="G27" s="137">
        <f t="shared" si="32"/>
        <v>1.8408</v>
      </c>
      <c r="H27" s="137">
        <f t="shared" si="32"/>
        <v>1.8599999999999999</v>
      </c>
      <c r="I27" s="132" t="str">
        <f t="shared" ref="I27:K27" si="33">I31</f>
        <v>нд</v>
      </c>
      <c r="J27" s="137">
        <f>J30*1.2</f>
        <v>1.8599999999999999</v>
      </c>
      <c r="K27" s="132" t="str">
        <f t="shared" si="33"/>
        <v>нд</v>
      </c>
      <c r="L27" s="137">
        <f>L30*1.2</f>
        <v>6.3599999999999994</v>
      </c>
      <c r="M27" s="132" t="str">
        <f t="shared" ref="M27" si="34">M31</f>
        <v>нд</v>
      </c>
      <c r="N27" s="137">
        <f>N30*1.2</f>
        <v>6.7611119999999989</v>
      </c>
      <c r="O27" s="132" t="str">
        <f t="shared" ref="O27" si="35">O31</f>
        <v>нд</v>
      </c>
      <c r="P27" s="137">
        <f t="shared" ref="P27:AD27" si="36">P30*1.2</f>
        <v>0</v>
      </c>
      <c r="Q27" s="132" t="str">
        <f t="shared" ref="Q27" si="37">Q31</f>
        <v>нд</v>
      </c>
      <c r="R27" s="137">
        <f t="shared" si="36"/>
        <v>3.6278039999999998</v>
      </c>
      <c r="S27" s="132" t="str">
        <f t="shared" ref="S27" si="38">S31</f>
        <v>нд</v>
      </c>
      <c r="T27" s="137">
        <f t="shared" si="36"/>
        <v>0</v>
      </c>
      <c r="U27" s="132" t="str">
        <f t="shared" ref="U27" si="39">U31</f>
        <v>нд</v>
      </c>
      <c r="V27" s="137">
        <f t="shared" si="36"/>
        <v>5.5206719999999994</v>
      </c>
      <c r="W27" s="132" t="str">
        <f t="shared" ref="W27" si="40">W31</f>
        <v>нд</v>
      </c>
      <c r="X27" s="137">
        <f t="shared" si="36"/>
        <v>0</v>
      </c>
      <c r="Y27" s="132" t="str">
        <f t="shared" ref="Y27" si="41">Y31</f>
        <v>нд</v>
      </c>
      <c r="Z27" s="137">
        <f t="shared" si="36"/>
        <v>4.9215840000000002</v>
      </c>
      <c r="AA27" s="132" t="str">
        <f t="shared" ref="AA27" si="42">AA31</f>
        <v>нд</v>
      </c>
      <c r="AB27" s="137">
        <f t="shared" si="36"/>
        <v>0</v>
      </c>
      <c r="AC27" s="132" t="str">
        <f t="shared" ref="AC27" si="43">AC31</f>
        <v>нд</v>
      </c>
      <c r="AD27" s="137">
        <f t="shared" si="36"/>
        <v>5.1381239999999995</v>
      </c>
      <c r="AE27" s="132" t="str">
        <f t="shared" ref="AE27" si="44">AE31</f>
        <v>нд</v>
      </c>
      <c r="AF27" s="132">
        <f t="shared" si="30"/>
        <v>6.3599999999999994</v>
      </c>
      <c r="AG27" s="132">
        <f t="shared" si="31"/>
        <v>25.969296</v>
      </c>
    </row>
    <row r="28" spans="1:36" x14ac:dyDescent="0.25">
      <c r="A28" s="135" t="s">
        <v>170</v>
      </c>
      <c r="B28" s="136" t="s">
        <v>482</v>
      </c>
      <c r="C28" s="137" t="s">
        <v>487</v>
      </c>
      <c r="D28" s="137" t="s">
        <v>487</v>
      </c>
      <c r="E28" s="137" t="s">
        <v>487</v>
      </c>
      <c r="F28" s="137" t="s">
        <v>487</v>
      </c>
      <c r="G28" s="137" t="s">
        <v>487</v>
      </c>
      <c r="H28" s="137" t="s">
        <v>487</v>
      </c>
      <c r="I28" s="137" t="s">
        <v>487</v>
      </c>
      <c r="J28" s="137" t="s">
        <v>487</v>
      </c>
      <c r="K28" s="137" t="s">
        <v>487</v>
      </c>
      <c r="L28" s="137" t="s">
        <v>487</v>
      </c>
      <c r="M28" s="137" t="s">
        <v>487</v>
      </c>
      <c r="N28" s="137" t="s">
        <v>487</v>
      </c>
      <c r="O28" s="137" t="s">
        <v>487</v>
      </c>
      <c r="P28" s="137" t="s">
        <v>487</v>
      </c>
      <c r="Q28" s="137" t="s">
        <v>487</v>
      </c>
      <c r="R28" s="137" t="s">
        <v>487</v>
      </c>
      <c r="S28" s="137" t="s">
        <v>487</v>
      </c>
      <c r="T28" s="137" t="s">
        <v>487</v>
      </c>
      <c r="U28" s="137" t="s">
        <v>487</v>
      </c>
      <c r="V28" s="137" t="s">
        <v>487</v>
      </c>
      <c r="W28" s="137" t="s">
        <v>487</v>
      </c>
      <c r="X28" s="137" t="s">
        <v>487</v>
      </c>
      <c r="Y28" s="137" t="s">
        <v>487</v>
      </c>
      <c r="Z28" s="137" t="s">
        <v>487</v>
      </c>
      <c r="AA28" s="137" t="s">
        <v>487</v>
      </c>
      <c r="AB28" s="137" t="s">
        <v>487</v>
      </c>
      <c r="AC28" s="137" t="s">
        <v>487</v>
      </c>
      <c r="AD28" s="137" t="s">
        <v>487</v>
      </c>
      <c r="AE28" s="137" t="s">
        <v>487</v>
      </c>
      <c r="AF28" s="137" t="s">
        <v>487</v>
      </c>
      <c r="AG28" s="137" t="s">
        <v>487</v>
      </c>
    </row>
    <row r="29" spans="1:36" x14ac:dyDescent="0.25">
      <c r="A29" s="135" t="s">
        <v>169</v>
      </c>
      <c r="B29" s="149" t="s">
        <v>168</v>
      </c>
      <c r="C29" s="137" t="s">
        <v>487</v>
      </c>
      <c r="D29" s="137" t="s">
        <v>487</v>
      </c>
      <c r="E29" s="137" t="s">
        <v>487</v>
      </c>
      <c r="F29" s="137" t="s">
        <v>487</v>
      </c>
      <c r="G29" s="137" t="s">
        <v>487</v>
      </c>
      <c r="H29" s="137" t="s">
        <v>487</v>
      </c>
      <c r="I29" s="137" t="s">
        <v>487</v>
      </c>
      <c r="J29" s="137" t="s">
        <v>487</v>
      </c>
      <c r="K29" s="137" t="s">
        <v>487</v>
      </c>
      <c r="L29" s="137" t="s">
        <v>487</v>
      </c>
      <c r="M29" s="137" t="s">
        <v>487</v>
      </c>
      <c r="N29" s="137" t="s">
        <v>487</v>
      </c>
      <c r="O29" s="137" t="s">
        <v>487</v>
      </c>
      <c r="P29" s="137" t="s">
        <v>487</v>
      </c>
      <c r="Q29" s="137" t="s">
        <v>487</v>
      </c>
      <c r="R29" s="137" t="s">
        <v>487</v>
      </c>
      <c r="S29" s="137" t="s">
        <v>487</v>
      </c>
      <c r="T29" s="137" t="s">
        <v>487</v>
      </c>
      <c r="U29" s="137" t="s">
        <v>487</v>
      </c>
      <c r="V29" s="137" t="s">
        <v>487</v>
      </c>
      <c r="W29" s="137" t="s">
        <v>487</v>
      </c>
      <c r="X29" s="137" t="s">
        <v>487</v>
      </c>
      <c r="Y29" s="137" t="s">
        <v>487</v>
      </c>
      <c r="Z29" s="137" t="s">
        <v>487</v>
      </c>
      <c r="AA29" s="137" t="s">
        <v>487</v>
      </c>
      <c r="AB29" s="137" t="s">
        <v>487</v>
      </c>
      <c r="AC29" s="137" t="s">
        <v>487</v>
      </c>
      <c r="AD29" s="137" t="s">
        <v>487</v>
      </c>
      <c r="AE29" s="137" t="s">
        <v>487</v>
      </c>
      <c r="AF29" s="137" t="s">
        <v>487</v>
      </c>
      <c r="AG29" s="137" t="s">
        <v>487</v>
      </c>
    </row>
    <row r="30" spans="1:36" s="150" customFormat="1" ht="47.25" x14ac:dyDescent="0.25">
      <c r="A30" s="133" t="s">
        <v>62</v>
      </c>
      <c r="B30" s="134" t="s">
        <v>167</v>
      </c>
      <c r="C30" s="132">
        <f>SUM(C31:C34)</f>
        <v>6.85</v>
      </c>
      <c r="D30" s="132">
        <f>SUM(D31:D34)</f>
        <v>21.641080000000002</v>
      </c>
      <c r="E30" s="132">
        <f>SUM(E31:E34)</f>
        <v>6.85</v>
      </c>
      <c r="F30" s="132">
        <f>SUM(F31:F34)</f>
        <v>5.3159999999999998</v>
      </c>
      <c r="G30" s="132">
        <f>SUM(G31:G34)</f>
        <v>1.534</v>
      </c>
      <c r="H30" s="132">
        <f t="shared" ref="H30:J30" si="45">SUM(H31:H34)</f>
        <v>1.55</v>
      </c>
      <c r="I30" s="132" t="s">
        <v>487</v>
      </c>
      <c r="J30" s="132">
        <f t="shared" si="45"/>
        <v>1.55</v>
      </c>
      <c r="K30" s="132" t="s">
        <v>487</v>
      </c>
      <c r="L30" s="132">
        <f>SUM(L31:L34)</f>
        <v>5.3</v>
      </c>
      <c r="M30" s="132" t="s">
        <v>487</v>
      </c>
      <c r="N30" s="132">
        <f>'1. паспорт местоположение'!K49</f>
        <v>5.6342599999999994</v>
      </c>
      <c r="O30" s="132" t="s">
        <v>487</v>
      </c>
      <c r="P30" s="132">
        <f t="shared" ref="P30:AD30" si="46">SUM(P31:P34)</f>
        <v>0</v>
      </c>
      <c r="Q30" s="132" t="s">
        <v>487</v>
      </c>
      <c r="R30" s="132">
        <f>'1. паспорт местоположение'!L49</f>
        <v>3.0231699999999999</v>
      </c>
      <c r="S30" s="132" t="s">
        <v>487</v>
      </c>
      <c r="T30" s="132">
        <f t="shared" si="46"/>
        <v>0</v>
      </c>
      <c r="U30" s="132" t="s">
        <v>487</v>
      </c>
      <c r="V30" s="132">
        <f>'1. паспорт местоположение'!M49</f>
        <v>4.6005599999999998</v>
      </c>
      <c r="W30" s="132" t="s">
        <v>487</v>
      </c>
      <c r="X30" s="132">
        <f t="shared" si="46"/>
        <v>0</v>
      </c>
      <c r="Y30" s="132" t="s">
        <v>487</v>
      </c>
      <c r="Z30" s="132">
        <f>'1. паспорт местоположение'!N49</f>
        <v>4.1013200000000003</v>
      </c>
      <c r="AA30" s="132" t="s">
        <v>487</v>
      </c>
      <c r="AB30" s="132">
        <f t="shared" si="46"/>
        <v>0</v>
      </c>
      <c r="AC30" s="132" t="s">
        <v>487</v>
      </c>
      <c r="AD30" s="132">
        <f>'1. паспорт местоположение'!O49</f>
        <v>4.2817699999999999</v>
      </c>
      <c r="AE30" s="132" t="s">
        <v>487</v>
      </c>
      <c r="AF30" s="132">
        <f>L30+P30+T30+X30+AB30</f>
        <v>5.3</v>
      </c>
      <c r="AG30" s="132">
        <f>N30+R30+V30+Z30+AD30</f>
        <v>21.641080000000002</v>
      </c>
    </row>
    <row r="31" spans="1:36" x14ac:dyDescent="0.25">
      <c r="A31" s="133" t="s">
        <v>166</v>
      </c>
      <c r="B31" s="136" t="s">
        <v>165</v>
      </c>
      <c r="C31" s="137">
        <v>0</v>
      </c>
      <c r="D31" s="137">
        <v>0</v>
      </c>
      <c r="E31" s="137">
        <f>C31</f>
        <v>0</v>
      </c>
      <c r="F31" s="137">
        <f>E31</f>
        <v>0</v>
      </c>
      <c r="G31" s="137">
        <v>0</v>
      </c>
      <c r="H31" s="148">
        <v>0</v>
      </c>
      <c r="I31" s="137" t="s">
        <v>487</v>
      </c>
      <c r="J31" s="148">
        <v>0</v>
      </c>
      <c r="K31" s="137" t="s">
        <v>487</v>
      </c>
      <c r="L31" s="137">
        <v>0</v>
      </c>
      <c r="M31" s="137" t="s">
        <v>487</v>
      </c>
      <c r="N31" s="137">
        <v>0</v>
      </c>
      <c r="O31" s="137" t="s">
        <v>487</v>
      </c>
      <c r="P31" s="137">
        <v>0</v>
      </c>
      <c r="Q31" s="137" t="s">
        <v>487</v>
      </c>
      <c r="R31" s="137">
        <v>0</v>
      </c>
      <c r="S31" s="137" t="s">
        <v>487</v>
      </c>
      <c r="T31" s="137">
        <v>0</v>
      </c>
      <c r="U31" s="137" t="s">
        <v>487</v>
      </c>
      <c r="V31" s="137">
        <v>0</v>
      </c>
      <c r="W31" s="137" t="s">
        <v>487</v>
      </c>
      <c r="X31" s="137">
        <v>0</v>
      </c>
      <c r="Y31" s="137" t="s">
        <v>487</v>
      </c>
      <c r="Z31" s="137">
        <v>0</v>
      </c>
      <c r="AA31" s="137" t="s">
        <v>487</v>
      </c>
      <c r="AB31" s="137">
        <v>0</v>
      </c>
      <c r="AC31" s="137" t="s">
        <v>487</v>
      </c>
      <c r="AD31" s="137">
        <v>0</v>
      </c>
      <c r="AE31" s="137" t="s">
        <v>487</v>
      </c>
      <c r="AF31" s="132">
        <f t="shared" si="30"/>
        <v>0</v>
      </c>
      <c r="AG31" s="132">
        <f t="shared" si="31"/>
        <v>0</v>
      </c>
    </row>
    <row r="32" spans="1:36" ht="31.5" x14ac:dyDescent="0.25">
      <c r="A32" s="133" t="s">
        <v>164</v>
      </c>
      <c r="B32" s="136" t="s">
        <v>163</v>
      </c>
      <c r="C32" s="137">
        <v>0</v>
      </c>
      <c r="D32" s="137">
        <v>0</v>
      </c>
      <c r="E32" s="137">
        <f t="shared" ref="E32:E34" si="47">C32</f>
        <v>0</v>
      </c>
      <c r="F32" s="137">
        <f>E32</f>
        <v>0</v>
      </c>
      <c r="G32" s="137">
        <v>0</v>
      </c>
      <c r="H32" s="148">
        <v>0</v>
      </c>
      <c r="I32" s="137" t="s">
        <v>487</v>
      </c>
      <c r="J32" s="148">
        <v>0</v>
      </c>
      <c r="K32" s="137" t="s">
        <v>487</v>
      </c>
      <c r="L32" s="137">
        <v>0</v>
      </c>
      <c r="M32" s="137" t="s">
        <v>487</v>
      </c>
      <c r="N32" s="137">
        <v>0</v>
      </c>
      <c r="O32" s="137" t="s">
        <v>487</v>
      </c>
      <c r="P32" s="137">
        <v>0</v>
      </c>
      <c r="Q32" s="137" t="s">
        <v>487</v>
      </c>
      <c r="R32" s="137">
        <v>0</v>
      </c>
      <c r="S32" s="137" t="s">
        <v>487</v>
      </c>
      <c r="T32" s="137">
        <v>0</v>
      </c>
      <c r="U32" s="137" t="s">
        <v>487</v>
      </c>
      <c r="V32" s="137">
        <v>0</v>
      </c>
      <c r="W32" s="137" t="s">
        <v>487</v>
      </c>
      <c r="X32" s="137">
        <v>0</v>
      </c>
      <c r="Y32" s="137" t="s">
        <v>487</v>
      </c>
      <c r="Z32" s="137">
        <v>0</v>
      </c>
      <c r="AA32" s="137" t="s">
        <v>487</v>
      </c>
      <c r="AB32" s="137">
        <v>0</v>
      </c>
      <c r="AC32" s="137" t="s">
        <v>487</v>
      </c>
      <c r="AD32" s="137">
        <v>0</v>
      </c>
      <c r="AE32" s="137" t="s">
        <v>487</v>
      </c>
      <c r="AF32" s="132">
        <f t="shared" si="30"/>
        <v>0</v>
      </c>
      <c r="AG32" s="132">
        <f t="shared" si="31"/>
        <v>0</v>
      </c>
    </row>
    <row r="33" spans="1:33" x14ac:dyDescent="0.25">
      <c r="A33" s="133" t="s">
        <v>162</v>
      </c>
      <c r="B33" s="136" t="s">
        <v>161</v>
      </c>
      <c r="C33" s="137">
        <f>1.55+5.3</f>
        <v>6.85</v>
      </c>
      <c r="D33" s="137">
        <f>AG33</f>
        <v>21.641080000000002</v>
      </c>
      <c r="E33" s="137">
        <f>L33+1.55</f>
        <v>6.85</v>
      </c>
      <c r="F33" s="137">
        <f>E33-G33</f>
        <v>5.3159999999999998</v>
      </c>
      <c r="G33" s="137">
        <v>1.534</v>
      </c>
      <c r="H33" s="148">
        <v>1.55</v>
      </c>
      <c r="I33" s="137" t="s">
        <v>487</v>
      </c>
      <c r="J33" s="148">
        <v>1.55</v>
      </c>
      <c r="K33" s="137" t="s">
        <v>487</v>
      </c>
      <c r="L33" s="137">
        <v>5.3</v>
      </c>
      <c r="M33" s="137" t="s">
        <v>487</v>
      </c>
      <c r="N33" s="137">
        <v>5.6342600000000003</v>
      </c>
      <c r="O33" s="137" t="s">
        <v>487</v>
      </c>
      <c r="P33" s="137">
        <v>0</v>
      </c>
      <c r="Q33" s="137" t="s">
        <v>487</v>
      </c>
      <c r="R33" s="137">
        <v>3.0231699999999999</v>
      </c>
      <c r="S33" s="137" t="s">
        <v>487</v>
      </c>
      <c r="T33" s="137">
        <v>0</v>
      </c>
      <c r="U33" s="137" t="s">
        <v>487</v>
      </c>
      <c r="V33" s="137">
        <v>4.6005599999999998</v>
      </c>
      <c r="W33" s="137" t="s">
        <v>487</v>
      </c>
      <c r="X33" s="137">
        <v>0</v>
      </c>
      <c r="Y33" s="137" t="s">
        <v>487</v>
      </c>
      <c r="Z33" s="137">
        <v>4.1013200000000003</v>
      </c>
      <c r="AA33" s="137" t="s">
        <v>487</v>
      </c>
      <c r="AB33" s="137">
        <v>0</v>
      </c>
      <c r="AC33" s="137" t="s">
        <v>487</v>
      </c>
      <c r="AD33" s="137">
        <v>4.2817699999999999</v>
      </c>
      <c r="AE33" s="137" t="s">
        <v>487</v>
      </c>
      <c r="AF33" s="132">
        <f>L33+P33+T33+X33+AB33</f>
        <v>5.3</v>
      </c>
      <c r="AG33" s="132">
        <f>N33+R33+V33+Z33+AD33</f>
        <v>21.641080000000002</v>
      </c>
    </row>
    <row r="34" spans="1:33" ht="18.75" x14ac:dyDescent="0.25">
      <c r="A34" s="133" t="s">
        <v>160</v>
      </c>
      <c r="B34" s="136" t="s">
        <v>159</v>
      </c>
      <c r="C34" s="137">
        <v>0</v>
      </c>
      <c r="D34" s="137">
        <v>0</v>
      </c>
      <c r="E34" s="137">
        <f t="shared" si="47"/>
        <v>0</v>
      </c>
      <c r="F34" s="137">
        <f t="shared" ref="F34" si="48">E34-G34</f>
        <v>0</v>
      </c>
      <c r="G34" s="137">
        <v>0</v>
      </c>
      <c r="H34" s="148">
        <v>0</v>
      </c>
      <c r="I34" s="137" t="s">
        <v>487</v>
      </c>
      <c r="J34" s="148">
        <v>0</v>
      </c>
      <c r="K34" s="137" t="s">
        <v>487</v>
      </c>
      <c r="L34" s="148">
        <v>0</v>
      </c>
      <c r="M34" s="137" t="s">
        <v>487</v>
      </c>
      <c r="N34" s="153">
        <v>0</v>
      </c>
      <c r="O34" s="137" t="s">
        <v>487</v>
      </c>
      <c r="P34" s="148">
        <v>0</v>
      </c>
      <c r="Q34" s="137" t="s">
        <v>487</v>
      </c>
      <c r="R34" s="137">
        <v>0</v>
      </c>
      <c r="S34" s="137" t="s">
        <v>487</v>
      </c>
      <c r="T34" s="148">
        <v>0</v>
      </c>
      <c r="U34" s="137" t="s">
        <v>487</v>
      </c>
      <c r="V34" s="137">
        <v>0</v>
      </c>
      <c r="W34" s="137" t="s">
        <v>487</v>
      </c>
      <c r="X34" s="148">
        <v>0</v>
      </c>
      <c r="Y34" s="137" t="s">
        <v>487</v>
      </c>
      <c r="Z34" s="137">
        <v>0</v>
      </c>
      <c r="AA34" s="137" t="s">
        <v>487</v>
      </c>
      <c r="AB34" s="148">
        <v>0</v>
      </c>
      <c r="AC34" s="137" t="s">
        <v>487</v>
      </c>
      <c r="AD34" s="137">
        <v>0</v>
      </c>
      <c r="AE34" s="137" t="s">
        <v>487</v>
      </c>
      <c r="AF34" s="132">
        <f t="shared" si="30"/>
        <v>0</v>
      </c>
      <c r="AG34" s="132">
        <f t="shared" si="31"/>
        <v>0</v>
      </c>
    </row>
    <row r="35" spans="1:33" s="150" customFormat="1" ht="31.5" x14ac:dyDescent="0.25">
      <c r="A35" s="133" t="s">
        <v>61</v>
      </c>
      <c r="B35" s="134" t="s">
        <v>158</v>
      </c>
      <c r="C35" s="132" t="s">
        <v>495</v>
      </c>
      <c r="D35" s="132" t="s">
        <v>495</v>
      </c>
      <c r="E35" s="132" t="s">
        <v>495</v>
      </c>
      <c r="F35" s="132" t="s">
        <v>495</v>
      </c>
      <c r="G35" s="132" t="s">
        <v>495</v>
      </c>
      <c r="H35" s="132" t="s">
        <v>495</v>
      </c>
      <c r="I35" s="132" t="s">
        <v>495</v>
      </c>
      <c r="J35" s="132" t="s">
        <v>495</v>
      </c>
      <c r="K35" s="132" t="s">
        <v>495</v>
      </c>
      <c r="L35" s="132" t="s">
        <v>495</v>
      </c>
      <c r="M35" s="132" t="s">
        <v>495</v>
      </c>
      <c r="N35" s="132" t="s">
        <v>495</v>
      </c>
      <c r="O35" s="132" t="s">
        <v>495</v>
      </c>
      <c r="P35" s="132" t="s">
        <v>495</v>
      </c>
      <c r="Q35" s="132" t="s">
        <v>495</v>
      </c>
      <c r="R35" s="132" t="s">
        <v>495</v>
      </c>
      <c r="S35" s="132" t="s">
        <v>495</v>
      </c>
      <c r="T35" s="132" t="s">
        <v>495</v>
      </c>
      <c r="U35" s="132" t="s">
        <v>495</v>
      </c>
      <c r="V35" s="132" t="s">
        <v>495</v>
      </c>
      <c r="W35" s="132" t="s">
        <v>495</v>
      </c>
      <c r="X35" s="132" t="s">
        <v>495</v>
      </c>
      <c r="Y35" s="132" t="s">
        <v>495</v>
      </c>
      <c r="Z35" s="132" t="s">
        <v>495</v>
      </c>
      <c r="AA35" s="132" t="s">
        <v>495</v>
      </c>
      <c r="AB35" s="132" t="s">
        <v>495</v>
      </c>
      <c r="AC35" s="132" t="s">
        <v>495</v>
      </c>
      <c r="AD35" s="132" t="s">
        <v>495</v>
      </c>
      <c r="AE35" s="132" t="s">
        <v>495</v>
      </c>
      <c r="AF35" s="132" t="s">
        <v>495</v>
      </c>
      <c r="AG35" s="132" t="s">
        <v>495</v>
      </c>
    </row>
    <row r="36" spans="1:33" ht="31.5" x14ac:dyDescent="0.25">
      <c r="A36" s="135" t="s">
        <v>157</v>
      </c>
      <c r="B36" s="138" t="s">
        <v>156</v>
      </c>
      <c r="C36" s="137" t="s">
        <v>487</v>
      </c>
      <c r="D36" s="137" t="s">
        <v>487</v>
      </c>
      <c r="E36" s="137" t="s">
        <v>487</v>
      </c>
      <c r="F36" s="137" t="s">
        <v>487</v>
      </c>
      <c r="G36" s="137" t="s">
        <v>487</v>
      </c>
      <c r="H36" s="137" t="s">
        <v>487</v>
      </c>
      <c r="I36" s="137" t="s">
        <v>487</v>
      </c>
      <c r="J36" s="137" t="s">
        <v>487</v>
      </c>
      <c r="K36" s="137" t="s">
        <v>487</v>
      </c>
      <c r="L36" s="137" t="s">
        <v>487</v>
      </c>
      <c r="M36" s="137" t="s">
        <v>487</v>
      </c>
      <c r="N36" s="137" t="s">
        <v>487</v>
      </c>
      <c r="O36" s="137" t="s">
        <v>487</v>
      </c>
      <c r="P36" s="137" t="s">
        <v>487</v>
      </c>
      <c r="Q36" s="137" t="s">
        <v>487</v>
      </c>
      <c r="R36" s="137" t="s">
        <v>487</v>
      </c>
      <c r="S36" s="137" t="s">
        <v>487</v>
      </c>
      <c r="T36" s="137" t="s">
        <v>487</v>
      </c>
      <c r="U36" s="137" t="s">
        <v>487</v>
      </c>
      <c r="V36" s="137" t="s">
        <v>487</v>
      </c>
      <c r="W36" s="137" t="s">
        <v>487</v>
      </c>
      <c r="X36" s="137" t="s">
        <v>487</v>
      </c>
      <c r="Y36" s="137" t="s">
        <v>487</v>
      </c>
      <c r="Z36" s="137" t="s">
        <v>487</v>
      </c>
      <c r="AA36" s="137" t="s">
        <v>487</v>
      </c>
      <c r="AB36" s="137" t="s">
        <v>487</v>
      </c>
      <c r="AC36" s="137" t="s">
        <v>487</v>
      </c>
      <c r="AD36" s="137" t="s">
        <v>487</v>
      </c>
      <c r="AE36" s="137" t="s">
        <v>487</v>
      </c>
      <c r="AF36" s="137" t="s">
        <v>487</v>
      </c>
      <c r="AG36" s="137" t="s">
        <v>487</v>
      </c>
    </row>
    <row r="37" spans="1:33" x14ac:dyDescent="0.25">
      <c r="A37" s="135" t="s">
        <v>155</v>
      </c>
      <c r="B37" s="138" t="s">
        <v>145</v>
      </c>
      <c r="C37" s="137" t="s">
        <v>487</v>
      </c>
      <c r="D37" s="137" t="s">
        <v>487</v>
      </c>
      <c r="E37" s="137" t="s">
        <v>487</v>
      </c>
      <c r="F37" s="137" t="s">
        <v>487</v>
      </c>
      <c r="G37" s="137" t="s">
        <v>487</v>
      </c>
      <c r="H37" s="137" t="s">
        <v>487</v>
      </c>
      <c r="I37" s="137" t="s">
        <v>487</v>
      </c>
      <c r="J37" s="137" t="s">
        <v>487</v>
      </c>
      <c r="K37" s="137" t="s">
        <v>487</v>
      </c>
      <c r="L37" s="137" t="s">
        <v>487</v>
      </c>
      <c r="M37" s="137" t="s">
        <v>487</v>
      </c>
      <c r="N37" s="137" t="s">
        <v>487</v>
      </c>
      <c r="O37" s="137" t="s">
        <v>487</v>
      </c>
      <c r="P37" s="137" t="s">
        <v>487</v>
      </c>
      <c r="Q37" s="137" t="s">
        <v>487</v>
      </c>
      <c r="R37" s="137" t="s">
        <v>487</v>
      </c>
      <c r="S37" s="137" t="s">
        <v>487</v>
      </c>
      <c r="T37" s="137" t="s">
        <v>487</v>
      </c>
      <c r="U37" s="137" t="s">
        <v>487</v>
      </c>
      <c r="V37" s="137" t="s">
        <v>487</v>
      </c>
      <c r="W37" s="137" t="s">
        <v>487</v>
      </c>
      <c r="X37" s="137" t="s">
        <v>487</v>
      </c>
      <c r="Y37" s="137" t="s">
        <v>487</v>
      </c>
      <c r="Z37" s="137" t="s">
        <v>487</v>
      </c>
      <c r="AA37" s="137" t="s">
        <v>487</v>
      </c>
      <c r="AB37" s="137" t="s">
        <v>487</v>
      </c>
      <c r="AC37" s="137" t="s">
        <v>487</v>
      </c>
      <c r="AD37" s="137" t="s">
        <v>487</v>
      </c>
      <c r="AE37" s="137" t="s">
        <v>487</v>
      </c>
      <c r="AF37" s="137" t="s">
        <v>487</v>
      </c>
      <c r="AG37" s="137" t="s">
        <v>487</v>
      </c>
    </row>
    <row r="38" spans="1:33" x14ac:dyDescent="0.25">
      <c r="A38" s="135" t="s">
        <v>154</v>
      </c>
      <c r="B38" s="138" t="s">
        <v>143</v>
      </c>
      <c r="C38" s="137" t="s">
        <v>487</v>
      </c>
      <c r="D38" s="137" t="s">
        <v>487</v>
      </c>
      <c r="E38" s="137" t="s">
        <v>487</v>
      </c>
      <c r="F38" s="137" t="s">
        <v>487</v>
      </c>
      <c r="G38" s="137" t="s">
        <v>487</v>
      </c>
      <c r="H38" s="137" t="s">
        <v>487</v>
      </c>
      <c r="I38" s="137" t="s">
        <v>487</v>
      </c>
      <c r="J38" s="137" t="s">
        <v>487</v>
      </c>
      <c r="K38" s="137" t="s">
        <v>487</v>
      </c>
      <c r="L38" s="137" t="s">
        <v>487</v>
      </c>
      <c r="M38" s="137" t="s">
        <v>487</v>
      </c>
      <c r="N38" s="137" t="s">
        <v>487</v>
      </c>
      <c r="O38" s="137" t="s">
        <v>487</v>
      </c>
      <c r="P38" s="137" t="s">
        <v>487</v>
      </c>
      <c r="Q38" s="137" t="s">
        <v>487</v>
      </c>
      <c r="R38" s="137" t="s">
        <v>487</v>
      </c>
      <c r="S38" s="137" t="s">
        <v>487</v>
      </c>
      <c r="T38" s="137" t="s">
        <v>487</v>
      </c>
      <c r="U38" s="137" t="s">
        <v>487</v>
      </c>
      <c r="V38" s="137" t="s">
        <v>487</v>
      </c>
      <c r="W38" s="137" t="s">
        <v>487</v>
      </c>
      <c r="X38" s="137" t="s">
        <v>487</v>
      </c>
      <c r="Y38" s="137" t="s">
        <v>487</v>
      </c>
      <c r="Z38" s="137" t="s">
        <v>487</v>
      </c>
      <c r="AA38" s="137" t="s">
        <v>487</v>
      </c>
      <c r="AB38" s="137" t="s">
        <v>487</v>
      </c>
      <c r="AC38" s="137" t="s">
        <v>487</v>
      </c>
      <c r="AD38" s="137" t="s">
        <v>487</v>
      </c>
      <c r="AE38" s="137" t="s">
        <v>487</v>
      </c>
      <c r="AF38" s="137" t="s">
        <v>487</v>
      </c>
      <c r="AG38" s="137" t="s">
        <v>487</v>
      </c>
    </row>
    <row r="39" spans="1:33" ht="31.5" x14ac:dyDescent="0.25">
      <c r="A39" s="135" t="s">
        <v>153</v>
      </c>
      <c r="B39" s="136" t="s">
        <v>141</v>
      </c>
      <c r="C39" s="137" t="s">
        <v>487</v>
      </c>
      <c r="D39" s="137" t="s">
        <v>487</v>
      </c>
      <c r="E39" s="137" t="s">
        <v>487</v>
      </c>
      <c r="F39" s="137" t="s">
        <v>487</v>
      </c>
      <c r="G39" s="137" t="s">
        <v>487</v>
      </c>
      <c r="H39" s="137" t="s">
        <v>487</v>
      </c>
      <c r="I39" s="137" t="s">
        <v>487</v>
      </c>
      <c r="J39" s="137" t="s">
        <v>487</v>
      </c>
      <c r="K39" s="137" t="s">
        <v>487</v>
      </c>
      <c r="L39" s="137" t="s">
        <v>487</v>
      </c>
      <c r="M39" s="137" t="s">
        <v>487</v>
      </c>
      <c r="N39" s="137" t="s">
        <v>487</v>
      </c>
      <c r="O39" s="137" t="s">
        <v>487</v>
      </c>
      <c r="P39" s="137" t="s">
        <v>487</v>
      </c>
      <c r="Q39" s="137" t="s">
        <v>487</v>
      </c>
      <c r="R39" s="137" t="s">
        <v>487</v>
      </c>
      <c r="S39" s="137" t="s">
        <v>487</v>
      </c>
      <c r="T39" s="137" t="s">
        <v>487</v>
      </c>
      <c r="U39" s="137" t="s">
        <v>487</v>
      </c>
      <c r="V39" s="137" t="s">
        <v>487</v>
      </c>
      <c r="W39" s="137" t="s">
        <v>487</v>
      </c>
      <c r="X39" s="137" t="s">
        <v>487</v>
      </c>
      <c r="Y39" s="137" t="s">
        <v>487</v>
      </c>
      <c r="Z39" s="137" t="s">
        <v>487</v>
      </c>
      <c r="AA39" s="137" t="s">
        <v>487</v>
      </c>
      <c r="AB39" s="137" t="s">
        <v>487</v>
      </c>
      <c r="AC39" s="137" t="s">
        <v>487</v>
      </c>
      <c r="AD39" s="137" t="s">
        <v>487</v>
      </c>
      <c r="AE39" s="137" t="s">
        <v>487</v>
      </c>
      <c r="AF39" s="137" t="s">
        <v>487</v>
      </c>
      <c r="AG39" s="137" t="s">
        <v>487</v>
      </c>
    </row>
    <row r="40" spans="1:33" ht="31.5" x14ac:dyDescent="0.25">
      <c r="A40" s="135" t="s">
        <v>152</v>
      </c>
      <c r="B40" s="136" t="s">
        <v>139</v>
      </c>
      <c r="C40" s="42" t="s">
        <v>487</v>
      </c>
      <c r="D40" s="42" t="s">
        <v>487</v>
      </c>
      <c r="E40" s="42" t="s">
        <v>487</v>
      </c>
      <c r="F40" s="42" t="s">
        <v>487</v>
      </c>
      <c r="G40" s="42" t="s">
        <v>487</v>
      </c>
      <c r="H40" s="42" t="s">
        <v>487</v>
      </c>
      <c r="I40" s="42" t="s">
        <v>487</v>
      </c>
      <c r="J40" s="42" t="s">
        <v>487</v>
      </c>
      <c r="K40" s="42" t="s">
        <v>487</v>
      </c>
      <c r="L40" s="42" t="s">
        <v>487</v>
      </c>
      <c r="M40" s="42" t="s">
        <v>487</v>
      </c>
      <c r="N40" s="42" t="s">
        <v>487</v>
      </c>
      <c r="O40" s="42" t="s">
        <v>487</v>
      </c>
      <c r="P40" s="42" t="s">
        <v>487</v>
      </c>
      <c r="Q40" s="42" t="s">
        <v>487</v>
      </c>
      <c r="R40" s="42" t="s">
        <v>487</v>
      </c>
      <c r="S40" s="42" t="s">
        <v>487</v>
      </c>
      <c r="T40" s="42" t="s">
        <v>487</v>
      </c>
      <c r="U40" s="42" t="s">
        <v>487</v>
      </c>
      <c r="V40" s="42" t="s">
        <v>487</v>
      </c>
      <c r="W40" s="42" t="s">
        <v>487</v>
      </c>
      <c r="X40" s="42" t="s">
        <v>487</v>
      </c>
      <c r="Y40" s="42" t="s">
        <v>487</v>
      </c>
      <c r="Z40" s="42" t="s">
        <v>487</v>
      </c>
      <c r="AA40" s="42" t="s">
        <v>487</v>
      </c>
      <c r="AB40" s="42" t="s">
        <v>487</v>
      </c>
      <c r="AC40" s="42" t="s">
        <v>487</v>
      </c>
      <c r="AD40" s="42" t="s">
        <v>487</v>
      </c>
      <c r="AE40" s="42" t="s">
        <v>487</v>
      </c>
      <c r="AF40" s="42" t="s">
        <v>487</v>
      </c>
      <c r="AG40" s="42" t="s">
        <v>487</v>
      </c>
    </row>
    <row r="41" spans="1:33" x14ac:dyDescent="0.25">
      <c r="A41" s="135" t="s">
        <v>151</v>
      </c>
      <c r="B41" s="136" t="s">
        <v>137</v>
      </c>
      <c r="C41" s="42" t="s">
        <v>487</v>
      </c>
      <c r="D41" s="42" t="s">
        <v>487</v>
      </c>
      <c r="E41" s="42" t="s">
        <v>487</v>
      </c>
      <c r="F41" s="42" t="s">
        <v>487</v>
      </c>
      <c r="G41" s="42" t="s">
        <v>487</v>
      </c>
      <c r="H41" s="42" t="s">
        <v>487</v>
      </c>
      <c r="I41" s="42" t="s">
        <v>487</v>
      </c>
      <c r="J41" s="42" t="s">
        <v>487</v>
      </c>
      <c r="K41" s="42" t="s">
        <v>487</v>
      </c>
      <c r="L41" s="42" t="s">
        <v>487</v>
      </c>
      <c r="M41" s="42" t="s">
        <v>487</v>
      </c>
      <c r="N41" s="42" t="s">
        <v>487</v>
      </c>
      <c r="O41" s="42" t="s">
        <v>487</v>
      </c>
      <c r="P41" s="42" t="s">
        <v>487</v>
      </c>
      <c r="Q41" s="42" t="s">
        <v>487</v>
      </c>
      <c r="R41" s="42" t="s">
        <v>487</v>
      </c>
      <c r="S41" s="42" t="s">
        <v>487</v>
      </c>
      <c r="T41" s="42" t="s">
        <v>487</v>
      </c>
      <c r="U41" s="42" t="s">
        <v>487</v>
      </c>
      <c r="V41" s="42" t="s">
        <v>487</v>
      </c>
      <c r="W41" s="42" t="s">
        <v>487</v>
      </c>
      <c r="X41" s="42" t="s">
        <v>487</v>
      </c>
      <c r="Y41" s="42" t="s">
        <v>487</v>
      </c>
      <c r="Z41" s="42" t="s">
        <v>487</v>
      </c>
      <c r="AA41" s="42" t="s">
        <v>487</v>
      </c>
      <c r="AB41" s="42" t="s">
        <v>487</v>
      </c>
      <c r="AC41" s="42" t="s">
        <v>487</v>
      </c>
      <c r="AD41" s="42" t="s">
        <v>487</v>
      </c>
      <c r="AE41" s="42" t="s">
        <v>487</v>
      </c>
      <c r="AF41" s="42" t="s">
        <v>487</v>
      </c>
      <c r="AG41" s="42" t="s">
        <v>487</v>
      </c>
    </row>
    <row r="42" spans="1:33" ht="18.75" x14ac:dyDescent="0.25">
      <c r="A42" s="135" t="s">
        <v>150</v>
      </c>
      <c r="B42" s="138" t="s">
        <v>135</v>
      </c>
      <c r="C42" s="42" t="s">
        <v>487</v>
      </c>
      <c r="D42" s="42" t="s">
        <v>487</v>
      </c>
      <c r="E42" s="42" t="s">
        <v>487</v>
      </c>
      <c r="F42" s="42" t="s">
        <v>487</v>
      </c>
      <c r="G42" s="42" t="s">
        <v>487</v>
      </c>
      <c r="H42" s="42" t="s">
        <v>487</v>
      </c>
      <c r="I42" s="42" t="s">
        <v>487</v>
      </c>
      <c r="J42" s="42" t="s">
        <v>487</v>
      </c>
      <c r="K42" s="42" t="s">
        <v>487</v>
      </c>
      <c r="L42" s="42" t="s">
        <v>487</v>
      </c>
      <c r="M42" s="42" t="s">
        <v>487</v>
      </c>
      <c r="N42" s="42" t="s">
        <v>487</v>
      </c>
      <c r="O42" s="42" t="s">
        <v>487</v>
      </c>
      <c r="P42" s="42" t="s">
        <v>487</v>
      </c>
      <c r="Q42" s="42" t="s">
        <v>487</v>
      </c>
      <c r="R42" s="42" t="s">
        <v>487</v>
      </c>
      <c r="S42" s="42" t="s">
        <v>487</v>
      </c>
      <c r="T42" s="42" t="s">
        <v>487</v>
      </c>
      <c r="U42" s="42" t="s">
        <v>487</v>
      </c>
      <c r="V42" s="42" t="s">
        <v>487</v>
      </c>
      <c r="W42" s="42" t="s">
        <v>487</v>
      </c>
      <c r="X42" s="42" t="s">
        <v>487</v>
      </c>
      <c r="Y42" s="42" t="s">
        <v>487</v>
      </c>
      <c r="Z42" s="42" t="s">
        <v>487</v>
      </c>
      <c r="AA42" s="42" t="s">
        <v>487</v>
      </c>
      <c r="AB42" s="42" t="s">
        <v>487</v>
      </c>
      <c r="AC42" s="42" t="s">
        <v>487</v>
      </c>
      <c r="AD42" s="42" t="s">
        <v>487</v>
      </c>
      <c r="AE42" s="42" t="s">
        <v>487</v>
      </c>
      <c r="AF42" s="42" t="s">
        <v>487</v>
      </c>
      <c r="AG42" s="42" t="s">
        <v>487</v>
      </c>
    </row>
    <row r="43" spans="1:33" x14ac:dyDescent="0.25">
      <c r="A43" s="133" t="s">
        <v>60</v>
      </c>
      <c r="B43" s="134" t="s">
        <v>149</v>
      </c>
      <c r="C43" s="132" t="s">
        <v>495</v>
      </c>
      <c r="D43" s="132" t="s">
        <v>495</v>
      </c>
      <c r="E43" s="132" t="s">
        <v>495</v>
      </c>
      <c r="F43" s="132" t="s">
        <v>495</v>
      </c>
      <c r="G43" s="132" t="s">
        <v>495</v>
      </c>
      <c r="H43" s="132" t="s">
        <v>495</v>
      </c>
      <c r="I43" s="132" t="s">
        <v>495</v>
      </c>
      <c r="J43" s="132" t="s">
        <v>495</v>
      </c>
      <c r="K43" s="132" t="s">
        <v>495</v>
      </c>
      <c r="L43" s="132" t="s">
        <v>495</v>
      </c>
      <c r="M43" s="132" t="s">
        <v>495</v>
      </c>
      <c r="N43" s="132" t="s">
        <v>495</v>
      </c>
      <c r="O43" s="132" t="s">
        <v>495</v>
      </c>
      <c r="P43" s="132" t="s">
        <v>495</v>
      </c>
      <c r="Q43" s="132" t="s">
        <v>495</v>
      </c>
      <c r="R43" s="132" t="s">
        <v>495</v>
      </c>
      <c r="S43" s="132" t="s">
        <v>495</v>
      </c>
      <c r="T43" s="132" t="s">
        <v>495</v>
      </c>
      <c r="U43" s="132" t="s">
        <v>495</v>
      </c>
      <c r="V43" s="132" t="s">
        <v>495</v>
      </c>
      <c r="W43" s="132" t="s">
        <v>495</v>
      </c>
      <c r="X43" s="132" t="s">
        <v>495</v>
      </c>
      <c r="Y43" s="132" t="s">
        <v>495</v>
      </c>
      <c r="Z43" s="132" t="s">
        <v>495</v>
      </c>
      <c r="AA43" s="132" t="s">
        <v>495</v>
      </c>
      <c r="AB43" s="132" t="s">
        <v>495</v>
      </c>
      <c r="AC43" s="132" t="s">
        <v>495</v>
      </c>
      <c r="AD43" s="132" t="s">
        <v>495</v>
      </c>
      <c r="AE43" s="132" t="s">
        <v>495</v>
      </c>
      <c r="AF43" s="132" t="s">
        <v>495</v>
      </c>
      <c r="AG43" s="132" t="s">
        <v>495</v>
      </c>
    </row>
    <row r="44" spans="1:33" x14ac:dyDescent="0.25">
      <c r="A44" s="135" t="s">
        <v>148</v>
      </c>
      <c r="B44" s="136" t="s">
        <v>147</v>
      </c>
      <c r="C44" s="42" t="s">
        <v>487</v>
      </c>
      <c r="D44" s="42" t="s">
        <v>487</v>
      </c>
      <c r="E44" s="42" t="s">
        <v>487</v>
      </c>
      <c r="F44" s="42" t="s">
        <v>487</v>
      </c>
      <c r="G44" s="42" t="s">
        <v>487</v>
      </c>
      <c r="H44" s="42" t="s">
        <v>487</v>
      </c>
      <c r="I44" s="42" t="s">
        <v>487</v>
      </c>
      <c r="J44" s="42" t="s">
        <v>487</v>
      </c>
      <c r="K44" s="42" t="s">
        <v>487</v>
      </c>
      <c r="L44" s="42" t="s">
        <v>487</v>
      </c>
      <c r="M44" s="42" t="s">
        <v>487</v>
      </c>
      <c r="N44" s="42" t="s">
        <v>487</v>
      </c>
      <c r="O44" s="42" t="s">
        <v>487</v>
      </c>
      <c r="P44" s="42" t="s">
        <v>487</v>
      </c>
      <c r="Q44" s="42" t="s">
        <v>487</v>
      </c>
      <c r="R44" s="42" t="s">
        <v>487</v>
      </c>
      <c r="S44" s="42" t="s">
        <v>487</v>
      </c>
      <c r="T44" s="42" t="s">
        <v>487</v>
      </c>
      <c r="U44" s="42" t="s">
        <v>487</v>
      </c>
      <c r="V44" s="42" t="s">
        <v>487</v>
      </c>
      <c r="W44" s="42" t="s">
        <v>487</v>
      </c>
      <c r="X44" s="42" t="s">
        <v>487</v>
      </c>
      <c r="Y44" s="42" t="s">
        <v>487</v>
      </c>
      <c r="Z44" s="42" t="s">
        <v>487</v>
      </c>
      <c r="AA44" s="42" t="s">
        <v>487</v>
      </c>
      <c r="AB44" s="42" t="s">
        <v>487</v>
      </c>
      <c r="AC44" s="42" t="s">
        <v>487</v>
      </c>
      <c r="AD44" s="42" t="s">
        <v>487</v>
      </c>
      <c r="AE44" s="42" t="s">
        <v>487</v>
      </c>
      <c r="AF44" s="42" t="s">
        <v>487</v>
      </c>
      <c r="AG44" s="42" t="s">
        <v>487</v>
      </c>
    </row>
    <row r="45" spans="1:33" x14ac:dyDescent="0.25">
      <c r="A45" s="135" t="s">
        <v>146</v>
      </c>
      <c r="B45" s="136" t="s">
        <v>145</v>
      </c>
      <c r="C45" s="42" t="s">
        <v>487</v>
      </c>
      <c r="D45" s="42" t="s">
        <v>487</v>
      </c>
      <c r="E45" s="42" t="s">
        <v>487</v>
      </c>
      <c r="F45" s="42" t="s">
        <v>487</v>
      </c>
      <c r="G45" s="42" t="s">
        <v>487</v>
      </c>
      <c r="H45" s="42" t="s">
        <v>487</v>
      </c>
      <c r="I45" s="42" t="s">
        <v>487</v>
      </c>
      <c r="J45" s="42" t="s">
        <v>487</v>
      </c>
      <c r="K45" s="42" t="s">
        <v>487</v>
      </c>
      <c r="L45" s="42" t="s">
        <v>487</v>
      </c>
      <c r="M45" s="42" t="s">
        <v>487</v>
      </c>
      <c r="N45" s="42" t="s">
        <v>487</v>
      </c>
      <c r="O45" s="42" t="s">
        <v>487</v>
      </c>
      <c r="P45" s="42" t="s">
        <v>487</v>
      </c>
      <c r="Q45" s="42" t="s">
        <v>487</v>
      </c>
      <c r="R45" s="42" t="s">
        <v>487</v>
      </c>
      <c r="S45" s="42" t="s">
        <v>487</v>
      </c>
      <c r="T45" s="42" t="s">
        <v>487</v>
      </c>
      <c r="U45" s="42" t="s">
        <v>487</v>
      </c>
      <c r="V45" s="42" t="s">
        <v>487</v>
      </c>
      <c r="W45" s="42" t="s">
        <v>487</v>
      </c>
      <c r="X45" s="42" t="s">
        <v>487</v>
      </c>
      <c r="Y45" s="42" t="s">
        <v>487</v>
      </c>
      <c r="Z45" s="42" t="s">
        <v>487</v>
      </c>
      <c r="AA45" s="42" t="s">
        <v>487</v>
      </c>
      <c r="AB45" s="42" t="s">
        <v>487</v>
      </c>
      <c r="AC45" s="42" t="s">
        <v>487</v>
      </c>
      <c r="AD45" s="42" t="s">
        <v>487</v>
      </c>
      <c r="AE45" s="42" t="s">
        <v>487</v>
      </c>
      <c r="AF45" s="42" t="s">
        <v>487</v>
      </c>
      <c r="AG45" s="42" t="s">
        <v>487</v>
      </c>
    </row>
    <row r="46" spans="1:33" x14ac:dyDescent="0.25">
      <c r="A46" s="135" t="s">
        <v>144</v>
      </c>
      <c r="B46" s="136" t="s">
        <v>143</v>
      </c>
      <c r="C46" s="42" t="s">
        <v>487</v>
      </c>
      <c r="D46" s="42" t="s">
        <v>487</v>
      </c>
      <c r="E46" s="42" t="s">
        <v>487</v>
      </c>
      <c r="F46" s="42" t="s">
        <v>487</v>
      </c>
      <c r="G46" s="42" t="s">
        <v>487</v>
      </c>
      <c r="H46" s="42" t="s">
        <v>487</v>
      </c>
      <c r="I46" s="42" t="s">
        <v>487</v>
      </c>
      <c r="J46" s="42" t="s">
        <v>487</v>
      </c>
      <c r="K46" s="42" t="s">
        <v>487</v>
      </c>
      <c r="L46" s="42" t="s">
        <v>487</v>
      </c>
      <c r="M46" s="42" t="s">
        <v>487</v>
      </c>
      <c r="N46" s="42" t="s">
        <v>487</v>
      </c>
      <c r="O46" s="42" t="s">
        <v>487</v>
      </c>
      <c r="P46" s="42" t="s">
        <v>487</v>
      </c>
      <c r="Q46" s="42" t="s">
        <v>487</v>
      </c>
      <c r="R46" s="42" t="s">
        <v>487</v>
      </c>
      <c r="S46" s="42" t="s">
        <v>487</v>
      </c>
      <c r="T46" s="42" t="s">
        <v>487</v>
      </c>
      <c r="U46" s="42" t="s">
        <v>487</v>
      </c>
      <c r="V46" s="42" t="s">
        <v>487</v>
      </c>
      <c r="W46" s="42" t="s">
        <v>487</v>
      </c>
      <c r="X46" s="42" t="s">
        <v>487</v>
      </c>
      <c r="Y46" s="42" t="s">
        <v>487</v>
      </c>
      <c r="Z46" s="42" t="s">
        <v>487</v>
      </c>
      <c r="AA46" s="42" t="s">
        <v>487</v>
      </c>
      <c r="AB46" s="42" t="s">
        <v>487</v>
      </c>
      <c r="AC46" s="42" t="s">
        <v>487</v>
      </c>
      <c r="AD46" s="42" t="s">
        <v>487</v>
      </c>
      <c r="AE46" s="42" t="s">
        <v>487</v>
      </c>
      <c r="AF46" s="42" t="s">
        <v>487</v>
      </c>
      <c r="AG46" s="42" t="s">
        <v>487</v>
      </c>
    </row>
    <row r="47" spans="1:33" ht="31.5" x14ac:dyDescent="0.25">
      <c r="A47" s="135" t="s">
        <v>142</v>
      </c>
      <c r="B47" s="136" t="s">
        <v>141</v>
      </c>
      <c r="C47" s="42" t="s">
        <v>487</v>
      </c>
      <c r="D47" s="42" t="s">
        <v>487</v>
      </c>
      <c r="E47" s="42" t="s">
        <v>487</v>
      </c>
      <c r="F47" s="42" t="s">
        <v>487</v>
      </c>
      <c r="G47" s="42" t="s">
        <v>487</v>
      </c>
      <c r="H47" s="42" t="s">
        <v>487</v>
      </c>
      <c r="I47" s="42" t="s">
        <v>487</v>
      </c>
      <c r="J47" s="42" t="s">
        <v>487</v>
      </c>
      <c r="K47" s="42" t="s">
        <v>487</v>
      </c>
      <c r="L47" s="42" t="s">
        <v>487</v>
      </c>
      <c r="M47" s="42" t="s">
        <v>487</v>
      </c>
      <c r="N47" s="42" t="s">
        <v>487</v>
      </c>
      <c r="O47" s="42" t="s">
        <v>487</v>
      </c>
      <c r="P47" s="42" t="s">
        <v>487</v>
      </c>
      <c r="Q47" s="42" t="s">
        <v>487</v>
      </c>
      <c r="R47" s="42" t="s">
        <v>487</v>
      </c>
      <c r="S47" s="42" t="s">
        <v>487</v>
      </c>
      <c r="T47" s="42" t="s">
        <v>487</v>
      </c>
      <c r="U47" s="42" t="s">
        <v>487</v>
      </c>
      <c r="V47" s="42" t="s">
        <v>487</v>
      </c>
      <c r="W47" s="42" t="s">
        <v>487</v>
      </c>
      <c r="X47" s="42" t="s">
        <v>487</v>
      </c>
      <c r="Y47" s="42" t="s">
        <v>487</v>
      </c>
      <c r="Z47" s="42" t="s">
        <v>487</v>
      </c>
      <c r="AA47" s="42" t="s">
        <v>487</v>
      </c>
      <c r="AB47" s="42" t="s">
        <v>487</v>
      </c>
      <c r="AC47" s="42" t="s">
        <v>487</v>
      </c>
      <c r="AD47" s="42" t="s">
        <v>487</v>
      </c>
      <c r="AE47" s="42" t="s">
        <v>487</v>
      </c>
      <c r="AF47" s="42" t="s">
        <v>487</v>
      </c>
      <c r="AG47" s="42" t="s">
        <v>487</v>
      </c>
    </row>
    <row r="48" spans="1:33" ht="31.5" x14ac:dyDescent="0.25">
      <c r="A48" s="135" t="s">
        <v>140</v>
      </c>
      <c r="B48" s="136" t="s">
        <v>139</v>
      </c>
      <c r="C48" s="42" t="s">
        <v>487</v>
      </c>
      <c r="D48" s="42" t="s">
        <v>487</v>
      </c>
      <c r="E48" s="42" t="s">
        <v>487</v>
      </c>
      <c r="F48" s="42" t="s">
        <v>487</v>
      </c>
      <c r="G48" s="42" t="s">
        <v>487</v>
      </c>
      <c r="H48" s="42" t="s">
        <v>487</v>
      </c>
      <c r="I48" s="42" t="s">
        <v>487</v>
      </c>
      <c r="J48" s="42" t="s">
        <v>487</v>
      </c>
      <c r="K48" s="42" t="s">
        <v>487</v>
      </c>
      <c r="L48" s="42" t="s">
        <v>487</v>
      </c>
      <c r="M48" s="42" t="s">
        <v>487</v>
      </c>
      <c r="N48" s="42" t="s">
        <v>487</v>
      </c>
      <c r="O48" s="42" t="s">
        <v>487</v>
      </c>
      <c r="P48" s="42" t="s">
        <v>487</v>
      </c>
      <c r="Q48" s="42" t="s">
        <v>487</v>
      </c>
      <c r="R48" s="42" t="s">
        <v>487</v>
      </c>
      <c r="S48" s="42" t="s">
        <v>487</v>
      </c>
      <c r="T48" s="42" t="s">
        <v>487</v>
      </c>
      <c r="U48" s="42" t="s">
        <v>487</v>
      </c>
      <c r="V48" s="42" t="s">
        <v>487</v>
      </c>
      <c r="W48" s="42" t="s">
        <v>487</v>
      </c>
      <c r="X48" s="42" t="s">
        <v>487</v>
      </c>
      <c r="Y48" s="42" t="s">
        <v>487</v>
      </c>
      <c r="Z48" s="42" t="s">
        <v>487</v>
      </c>
      <c r="AA48" s="42" t="s">
        <v>487</v>
      </c>
      <c r="AB48" s="42" t="s">
        <v>487</v>
      </c>
      <c r="AC48" s="42" t="s">
        <v>487</v>
      </c>
      <c r="AD48" s="42" t="s">
        <v>487</v>
      </c>
      <c r="AE48" s="42" t="s">
        <v>487</v>
      </c>
      <c r="AF48" s="42" t="s">
        <v>487</v>
      </c>
      <c r="AG48" s="42" t="s">
        <v>487</v>
      </c>
    </row>
    <row r="49" spans="1:33" x14ac:dyDescent="0.25">
      <c r="A49" s="135" t="s">
        <v>138</v>
      </c>
      <c r="B49" s="136" t="s">
        <v>137</v>
      </c>
      <c r="C49" s="42" t="s">
        <v>487</v>
      </c>
      <c r="D49" s="42" t="s">
        <v>487</v>
      </c>
      <c r="E49" s="42" t="s">
        <v>487</v>
      </c>
      <c r="F49" s="42" t="s">
        <v>487</v>
      </c>
      <c r="G49" s="42" t="s">
        <v>487</v>
      </c>
      <c r="H49" s="42" t="s">
        <v>487</v>
      </c>
      <c r="I49" s="42" t="s">
        <v>487</v>
      </c>
      <c r="J49" s="42" t="s">
        <v>487</v>
      </c>
      <c r="K49" s="42" t="s">
        <v>487</v>
      </c>
      <c r="L49" s="42" t="s">
        <v>487</v>
      </c>
      <c r="M49" s="42" t="s">
        <v>487</v>
      </c>
      <c r="N49" s="42" t="s">
        <v>487</v>
      </c>
      <c r="O49" s="42" t="s">
        <v>487</v>
      </c>
      <c r="P49" s="42" t="s">
        <v>487</v>
      </c>
      <c r="Q49" s="42" t="s">
        <v>487</v>
      </c>
      <c r="R49" s="42" t="s">
        <v>487</v>
      </c>
      <c r="S49" s="42" t="s">
        <v>487</v>
      </c>
      <c r="T49" s="42" t="s">
        <v>487</v>
      </c>
      <c r="U49" s="42" t="s">
        <v>487</v>
      </c>
      <c r="V49" s="42" t="s">
        <v>487</v>
      </c>
      <c r="W49" s="42" t="s">
        <v>487</v>
      </c>
      <c r="X49" s="42" t="s">
        <v>487</v>
      </c>
      <c r="Y49" s="42" t="s">
        <v>487</v>
      </c>
      <c r="Z49" s="42" t="s">
        <v>487</v>
      </c>
      <c r="AA49" s="42" t="s">
        <v>487</v>
      </c>
      <c r="AB49" s="42" t="s">
        <v>487</v>
      </c>
      <c r="AC49" s="42" t="s">
        <v>487</v>
      </c>
      <c r="AD49" s="42" t="s">
        <v>487</v>
      </c>
      <c r="AE49" s="42" t="s">
        <v>487</v>
      </c>
      <c r="AF49" s="42" t="s">
        <v>487</v>
      </c>
      <c r="AG49" s="42" t="s">
        <v>487</v>
      </c>
    </row>
    <row r="50" spans="1:33" ht="18.75" x14ac:dyDescent="0.25">
      <c r="A50" s="135" t="s">
        <v>136</v>
      </c>
      <c r="B50" s="138" t="s">
        <v>135</v>
      </c>
      <c r="C50" s="42" t="s">
        <v>487</v>
      </c>
      <c r="D50" s="42" t="s">
        <v>487</v>
      </c>
      <c r="E50" s="42" t="s">
        <v>487</v>
      </c>
      <c r="F50" s="42" t="s">
        <v>487</v>
      </c>
      <c r="G50" s="42" t="s">
        <v>487</v>
      </c>
      <c r="H50" s="42" t="s">
        <v>487</v>
      </c>
      <c r="I50" s="42" t="s">
        <v>487</v>
      </c>
      <c r="J50" s="42" t="s">
        <v>487</v>
      </c>
      <c r="K50" s="42" t="s">
        <v>487</v>
      </c>
      <c r="L50" s="42" t="s">
        <v>487</v>
      </c>
      <c r="M50" s="42" t="s">
        <v>487</v>
      </c>
      <c r="N50" s="42" t="s">
        <v>487</v>
      </c>
      <c r="O50" s="42" t="s">
        <v>487</v>
      </c>
      <c r="P50" s="42" t="s">
        <v>487</v>
      </c>
      <c r="Q50" s="42" t="s">
        <v>487</v>
      </c>
      <c r="R50" s="42" t="s">
        <v>487</v>
      </c>
      <c r="S50" s="42" t="s">
        <v>487</v>
      </c>
      <c r="T50" s="42" t="s">
        <v>487</v>
      </c>
      <c r="U50" s="42" t="s">
        <v>487</v>
      </c>
      <c r="V50" s="42" t="s">
        <v>487</v>
      </c>
      <c r="W50" s="42" t="s">
        <v>487</v>
      </c>
      <c r="X50" s="42" t="s">
        <v>487</v>
      </c>
      <c r="Y50" s="42" t="s">
        <v>487</v>
      </c>
      <c r="Z50" s="42" t="s">
        <v>487</v>
      </c>
      <c r="AA50" s="42" t="s">
        <v>487</v>
      </c>
      <c r="AB50" s="42" t="s">
        <v>487</v>
      </c>
      <c r="AC50" s="42" t="s">
        <v>487</v>
      </c>
      <c r="AD50" s="42" t="s">
        <v>487</v>
      </c>
      <c r="AE50" s="42" t="s">
        <v>487</v>
      </c>
      <c r="AF50" s="42" t="s">
        <v>487</v>
      </c>
      <c r="AG50" s="42" t="s">
        <v>487</v>
      </c>
    </row>
    <row r="51" spans="1:33" ht="35.25" customHeight="1" x14ac:dyDescent="0.25">
      <c r="A51" s="133" t="s">
        <v>58</v>
      </c>
      <c r="B51" s="134" t="s">
        <v>134</v>
      </c>
      <c r="C51" s="132" t="s">
        <v>495</v>
      </c>
      <c r="D51" s="132" t="s">
        <v>495</v>
      </c>
      <c r="E51" s="132" t="s">
        <v>495</v>
      </c>
      <c r="F51" s="132" t="s">
        <v>495</v>
      </c>
      <c r="G51" s="132" t="s">
        <v>495</v>
      </c>
      <c r="H51" s="132" t="s">
        <v>495</v>
      </c>
      <c r="I51" s="132" t="s">
        <v>495</v>
      </c>
      <c r="J51" s="132" t="s">
        <v>495</v>
      </c>
      <c r="K51" s="132" t="s">
        <v>495</v>
      </c>
      <c r="L51" s="132" t="s">
        <v>495</v>
      </c>
      <c r="M51" s="132" t="s">
        <v>495</v>
      </c>
      <c r="N51" s="132" t="s">
        <v>495</v>
      </c>
      <c r="O51" s="132" t="s">
        <v>495</v>
      </c>
      <c r="P51" s="132" t="s">
        <v>495</v>
      </c>
      <c r="Q51" s="132" t="s">
        <v>495</v>
      </c>
      <c r="R51" s="132" t="s">
        <v>495</v>
      </c>
      <c r="S51" s="132" t="s">
        <v>495</v>
      </c>
      <c r="T51" s="132" t="s">
        <v>495</v>
      </c>
      <c r="U51" s="132" t="s">
        <v>495</v>
      </c>
      <c r="V51" s="132" t="s">
        <v>495</v>
      </c>
      <c r="W51" s="132" t="s">
        <v>495</v>
      </c>
      <c r="X51" s="132" t="s">
        <v>495</v>
      </c>
      <c r="Y51" s="132" t="s">
        <v>495</v>
      </c>
      <c r="Z51" s="132" t="s">
        <v>495</v>
      </c>
      <c r="AA51" s="132" t="s">
        <v>495</v>
      </c>
      <c r="AB51" s="132" t="s">
        <v>495</v>
      </c>
      <c r="AC51" s="132" t="s">
        <v>495</v>
      </c>
      <c r="AD51" s="132" t="s">
        <v>495</v>
      </c>
      <c r="AE51" s="132" t="s">
        <v>495</v>
      </c>
      <c r="AF51" s="132" t="s">
        <v>495</v>
      </c>
      <c r="AG51" s="132" t="s">
        <v>495</v>
      </c>
    </row>
    <row r="52" spans="1:33" x14ac:dyDescent="0.25">
      <c r="A52" s="135" t="s">
        <v>133</v>
      </c>
      <c r="B52" s="136" t="s">
        <v>132</v>
      </c>
      <c r="C52" s="137">
        <f>C33</f>
        <v>6.85</v>
      </c>
      <c r="D52" s="137">
        <f>D33</f>
        <v>21.641080000000002</v>
      </c>
      <c r="E52" s="42" t="s">
        <v>487</v>
      </c>
      <c r="F52" s="42" t="s">
        <v>487</v>
      </c>
      <c r="G52" s="137">
        <v>0</v>
      </c>
      <c r="H52" s="148">
        <f>H30</f>
        <v>1.55</v>
      </c>
      <c r="I52" s="137" t="str">
        <f t="shared" ref="I52:K52" si="49">I30</f>
        <v>нд</v>
      </c>
      <c r="J52" s="148">
        <f>J30</f>
        <v>1.55</v>
      </c>
      <c r="K52" s="137" t="str">
        <f t="shared" si="49"/>
        <v>нд</v>
      </c>
      <c r="L52" s="137">
        <f>L30+G33</f>
        <v>6.8339999999999996</v>
      </c>
      <c r="M52" s="137" t="str">
        <f t="shared" ref="M52" si="50">M30</f>
        <v>нд</v>
      </c>
      <c r="N52" s="137">
        <f>N30+G33</f>
        <v>7.1682599999999992</v>
      </c>
      <c r="O52" s="137" t="str">
        <f t="shared" ref="O52" si="51">O30</f>
        <v>нд</v>
      </c>
      <c r="P52" s="137">
        <f t="shared" ref="P52:AE52" si="52">P30</f>
        <v>0</v>
      </c>
      <c r="Q52" s="137" t="str">
        <f t="shared" si="52"/>
        <v>нд</v>
      </c>
      <c r="R52" s="137">
        <f>R30</f>
        <v>3.0231699999999999</v>
      </c>
      <c r="S52" s="137" t="str">
        <f t="shared" si="52"/>
        <v>нд</v>
      </c>
      <c r="T52" s="137">
        <f>T30</f>
        <v>0</v>
      </c>
      <c r="U52" s="137" t="str">
        <f t="shared" si="52"/>
        <v>нд</v>
      </c>
      <c r="V52" s="137">
        <f>V30</f>
        <v>4.6005599999999998</v>
      </c>
      <c r="W52" s="137" t="str">
        <f t="shared" si="52"/>
        <v>нд</v>
      </c>
      <c r="X52" s="137">
        <f>X30</f>
        <v>0</v>
      </c>
      <c r="Y52" s="137" t="str">
        <f t="shared" si="52"/>
        <v>нд</v>
      </c>
      <c r="Z52" s="137">
        <f>Z30</f>
        <v>4.1013200000000003</v>
      </c>
      <c r="AA52" s="137" t="str">
        <f t="shared" si="52"/>
        <v>нд</v>
      </c>
      <c r="AB52" s="137">
        <f>AB30</f>
        <v>0</v>
      </c>
      <c r="AC52" s="137" t="str">
        <f t="shared" si="52"/>
        <v>нд</v>
      </c>
      <c r="AD52" s="137">
        <f>AD30</f>
        <v>4.2817699999999999</v>
      </c>
      <c r="AE52" s="137" t="str">
        <f t="shared" si="52"/>
        <v>нд</v>
      </c>
      <c r="AF52" s="132">
        <f>L52+P52+T52+X52+AB52</f>
        <v>6.8339999999999996</v>
      </c>
      <c r="AG52" s="132">
        <f>N52+R52+V52+Z52+AD52</f>
        <v>23.175080000000001</v>
      </c>
    </row>
    <row r="53" spans="1:33" x14ac:dyDescent="0.25">
      <c r="A53" s="135" t="s">
        <v>131</v>
      </c>
      <c r="B53" s="136" t="s">
        <v>125</v>
      </c>
      <c r="C53" s="42" t="s">
        <v>487</v>
      </c>
      <c r="D53" s="42" t="s">
        <v>487</v>
      </c>
      <c r="E53" s="42" t="s">
        <v>487</v>
      </c>
      <c r="F53" s="42" t="s">
        <v>487</v>
      </c>
      <c r="G53" s="42" t="s">
        <v>487</v>
      </c>
      <c r="H53" s="42" t="s">
        <v>487</v>
      </c>
      <c r="I53" s="42" t="s">
        <v>487</v>
      </c>
      <c r="J53" s="42" t="s">
        <v>487</v>
      </c>
      <c r="K53" s="42" t="s">
        <v>487</v>
      </c>
      <c r="L53" s="42" t="s">
        <v>487</v>
      </c>
      <c r="M53" s="42" t="s">
        <v>487</v>
      </c>
      <c r="N53" s="42" t="s">
        <v>487</v>
      </c>
      <c r="O53" s="42" t="s">
        <v>487</v>
      </c>
      <c r="P53" s="42" t="s">
        <v>487</v>
      </c>
      <c r="Q53" s="42" t="s">
        <v>487</v>
      </c>
      <c r="R53" s="42" t="s">
        <v>487</v>
      </c>
      <c r="S53" s="42" t="s">
        <v>487</v>
      </c>
      <c r="T53" s="42" t="s">
        <v>487</v>
      </c>
      <c r="U53" s="42" t="s">
        <v>487</v>
      </c>
      <c r="V53" s="42" t="s">
        <v>487</v>
      </c>
      <c r="W53" s="42" t="s">
        <v>487</v>
      </c>
      <c r="X53" s="42" t="s">
        <v>487</v>
      </c>
      <c r="Y53" s="42" t="s">
        <v>487</v>
      </c>
      <c r="Z53" s="42" t="s">
        <v>487</v>
      </c>
      <c r="AA53" s="42" t="s">
        <v>487</v>
      </c>
      <c r="AB53" s="42" t="s">
        <v>487</v>
      </c>
      <c r="AC53" s="42" t="s">
        <v>487</v>
      </c>
      <c r="AD53" s="42" t="s">
        <v>487</v>
      </c>
      <c r="AE53" s="42" t="s">
        <v>487</v>
      </c>
      <c r="AF53" s="42" t="s">
        <v>487</v>
      </c>
      <c r="AG53" s="42" t="s">
        <v>487</v>
      </c>
    </row>
    <row r="54" spans="1:33" x14ac:dyDescent="0.25">
      <c r="A54" s="135" t="s">
        <v>130</v>
      </c>
      <c r="B54" s="138" t="s">
        <v>124</v>
      </c>
      <c r="C54" s="42" t="s">
        <v>487</v>
      </c>
      <c r="D54" s="42" t="s">
        <v>487</v>
      </c>
      <c r="E54" s="42" t="s">
        <v>487</v>
      </c>
      <c r="F54" s="42" t="s">
        <v>487</v>
      </c>
      <c r="G54" s="42" t="s">
        <v>487</v>
      </c>
      <c r="H54" s="42" t="s">
        <v>487</v>
      </c>
      <c r="I54" s="42" t="s">
        <v>487</v>
      </c>
      <c r="J54" s="42" t="s">
        <v>487</v>
      </c>
      <c r="K54" s="42" t="s">
        <v>487</v>
      </c>
      <c r="L54" s="42" t="s">
        <v>487</v>
      </c>
      <c r="M54" s="42" t="s">
        <v>487</v>
      </c>
      <c r="N54" s="42" t="s">
        <v>487</v>
      </c>
      <c r="O54" s="42" t="s">
        <v>487</v>
      </c>
      <c r="P54" s="42" t="s">
        <v>487</v>
      </c>
      <c r="Q54" s="42" t="s">
        <v>487</v>
      </c>
      <c r="R54" s="42" t="s">
        <v>487</v>
      </c>
      <c r="S54" s="42" t="s">
        <v>487</v>
      </c>
      <c r="T54" s="42" t="s">
        <v>487</v>
      </c>
      <c r="U54" s="42" t="s">
        <v>487</v>
      </c>
      <c r="V54" s="42" t="s">
        <v>487</v>
      </c>
      <c r="W54" s="42" t="s">
        <v>487</v>
      </c>
      <c r="X54" s="42" t="s">
        <v>487</v>
      </c>
      <c r="Y54" s="42" t="s">
        <v>487</v>
      </c>
      <c r="Z54" s="42" t="s">
        <v>487</v>
      </c>
      <c r="AA54" s="42" t="s">
        <v>487</v>
      </c>
      <c r="AB54" s="42" t="s">
        <v>487</v>
      </c>
      <c r="AC54" s="42" t="s">
        <v>487</v>
      </c>
      <c r="AD54" s="42" t="s">
        <v>487</v>
      </c>
      <c r="AE54" s="42" t="s">
        <v>487</v>
      </c>
      <c r="AF54" s="42" t="s">
        <v>487</v>
      </c>
      <c r="AG54" s="42" t="s">
        <v>487</v>
      </c>
    </row>
    <row r="55" spans="1:33" x14ac:dyDescent="0.25">
      <c r="A55" s="135" t="s">
        <v>129</v>
      </c>
      <c r="B55" s="138" t="s">
        <v>123</v>
      </c>
      <c r="C55" s="42" t="s">
        <v>487</v>
      </c>
      <c r="D55" s="42" t="s">
        <v>487</v>
      </c>
      <c r="E55" s="42" t="s">
        <v>487</v>
      </c>
      <c r="F55" s="42" t="s">
        <v>487</v>
      </c>
      <c r="G55" s="42" t="s">
        <v>487</v>
      </c>
      <c r="H55" s="42" t="s">
        <v>487</v>
      </c>
      <c r="I55" s="42" t="s">
        <v>487</v>
      </c>
      <c r="J55" s="42" t="s">
        <v>487</v>
      </c>
      <c r="K55" s="42" t="s">
        <v>487</v>
      </c>
      <c r="L55" s="42" t="s">
        <v>487</v>
      </c>
      <c r="M55" s="42" t="s">
        <v>487</v>
      </c>
      <c r="N55" s="42" t="s">
        <v>487</v>
      </c>
      <c r="O55" s="42" t="s">
        <v>487</v>
      </c>
      <c r="P55" s="42" t="s">
        <v>487</v>
      </c>
      <c r="Q55" s="42" t="s">
        <v>487</v>
      </c>
      <c r="R55" s="42" t="s">
        <v>487</v>
      </c>
      <c r="S55" s="42" t="s">
        <v>487</v>
      </c>
      <c r="T55" s="42" t="s">
        <v>487</v>
      </c>
      <c r="U55" s="42" t="s">
        <v>487</v>
      </c>
      <c r="V55" s="42" t="s">
        <v>487</v>
      </c>
      <c r="W55" s="42" t="s">
        <v>487</v>
      </c>
      <c r="X55" s="42" t="s">
        <v>487</v>
      </c>
      <c r="Y55" s="42" t="s">
        <v>487</v>
      </c>
      <c r="Z55" s="42" t="s">
        <v>487</v>
      </c>
      <c r="AA55" s="42" t="s">
        <v>487</v>
      </c>
      <c r="AB55" s="42" t="s">
        <v>487</v>
      </c>
      <c r="AC55" s="42" t="s">
        <v>487</v>
      </c>
      <c r="AD55" s="42" t="s">
        <v>487</v>
      </c>
      <c r="AE55" s="42" t="s">
        <v>487</v>
      </c>
      <c r="AF55" s="42" t="s">
        <v>487</v>
      </c>
      <c r="AG55" s="42" t="s">
        <v>487</v>
      </c>
    </row>
    <row r="56" spans="1:33" x14ac:dyDescent="0.25">
      <c r="A56" s="135" t="s">
        <v>128</v>
      </c>
      <c r="B56" s="138" t="s">
        <v>122</v>
      </c>
      <c r="C56" s="42" t="s">
        <v>487</v>
      </c>
      <c r="D56" s="42" t="s">
        <v>487</v>
      </c>
      <c r="E56" s="42" t="s">
        <v>487</v>
      </c>
      <c r="F56" s="42" t="s">
        <v>487</v>
      </c>
      <c r="G56" s="42" t="s">
        <v>487</v>
      </c>
      <c r="H56" s="42" t="s">
        <v>487</v>
      </c>
      <c r="I56" s="42" t="s">
        <v>487</v>
      </c>
      <c r="J56" s="42" t="s">
        <v>487</v>
      </c>
      <c r="K56" s="42" t="s">
        <v>487</v>
      </c>
      <c r="L56" s="42" t="s">
        <v>487</v>
      </c>
      <c r="M56" s="42" t="s">
        <v>487</v>
      </c>
      <c r="N56" s="42" t="s">
        <v>487</v>
      </c>
      <c r="O56" s="42" t="s">
        <v>487</v>
      </c>
      <c r="P56" s="42" t="s">
        <v>487</v>
      </c>
      <c r="Q56" s="42" t="s">
        <v>487</v>
      </c>
      <c r="R56" s="42" t="s">
        <v>487</v>
      </c>
      <c r="S56" s="42" t="s">
        <v>487</v>
      </c>
      <c r="T56" s="42" t="s">
        <v>487</v>
      </c>
      <c r="U56" s="42" t="s">
        <v>487</v>
      </c>
      <c r="V56" s="42" t="s">
        <v>487</v>
      </c>
      <c r="W56" s="42" t="s">
        <v>487</v>
      </c>
      <c r="X56" s="42" t="s">
        <v>487</v>
      </c>
      <c r="Y56" s="42" t="s">
        <v>487</v>
      </c>
      <c r="Z56" s="42" t="s">
        <v>487</v>
      </c>
      <c r="AA56" s="42" t="s">
        <v>487</v>
      </c>
      <c r="AB56" s="42" t="s">
        <v>487</v>
      </c>
      <c r="AC56" s="42" t="s">
        <v>487</v>
      </c>
      <c r="AD56" s="42" t="s">
        <v>487</v>
      </c>
      <c r="AE56" s="42" t="s">
        <v>487</v>
      </c>
      <c r="AF56" s="42" t="s">
        <v>487</v>
      </c>
      <c r="AG56" s="42" t="s">
        <v>487</v>
      </c>
    </row>
    <row r="57" spans="1:33" x14ac:dyDescent="0.25">
      <c r="A57" s="135" t="s">
        <v>127</v>
      </c>
      <c r="B57" s="138" t="s">
        <v>512</v>
      </c>
      <c r="C57" s="337">
        <f>AF57</f>
        <v>9</v>
      </c>
      <c r="D57" s="337">
        <f>AG57</f>
        <v>19</v>
      </c>
      <c r="E57" s="42" t="s">
        <v>487</v>
      </c>
      <c r="F57" s="42" t="s">
        <v>487</v>
      </c>
      <c r="G57" s="42">
        <v>6</v>
      </c>
      <c r="H57" s="154">
        <v>6</v>
      </c>
      <c r="I57" s="42" t="s">
        <v>487</v>
      </c>
      <c r="J57" s="154">
        <v>6</v>
      </c>
      <c r="K57" s="42" t="s">
        <v>487</v>
      </c>
      <c r="L57" s="42">
        <f>3+6</f>
        <v>9</v>
      </c>
      <c r="M57" s="42" t="s">
        <v>487</v>
      </c>
      <c r="N57" s="42">
        <f>4+6</f>
        <v>10</v>
      </c>
      <c r="O57" s="42" t="s">
        <v>487</v>
      </c>
      <c r="P57" s="42">
        <v>0</v>
      </c>
      <c r="Q57" s="42" t="s">
        <v>487</v>
      </c>
      <c r="R57" s="42">
        <v>2</v>
      </c>
      <c r="S57" s="42" t="s">
        <v>487</v>
      </c>
      <c r="T57" s="42">
        <v>0</v>
      </c>
      <c r="U57" s="42" t="s">
        <v>487</v>
      </c>
      <c r="V57" s="42">
        <v>3</v>
      </c>
      <c r="W57" s="42" t="s">
        <v>487</v>
      </c>
      <c r="X57" s="42">
        <v>0</v>
      </c>
      <c r="Y57" s="42" t="s">
        <v>487</v>
      </c>
      <c r="Z57" s="42">
        <v>2</v>
      </c>
      <c r="AA57" s="42" t="s">
        <v>487</v>
      </c>
      <c r="AB57" s="42">
        <v>0</v>
      </c>
      <c r="AC57" s="42" t="s">
        <v>487</v>
      </c>
      <c r="AD57" s="42">
        <v>2</v>
      </c>
      <c r="AE57" s="42" t="s">
        <v>487</v>
      </c>
      <c r="AF57" s="338">
        <f>L57+P57+T57+X57+AB57</f>
        <v>9</v>
      </c>
      <c r="AG57" s="338">
        <f t="shared" si="31"/>
        <v>19</v>
      </c>
    </row>
    <row r="58" spans="1:33" ht="36.75" customHeight="1" x14ac:dyDescent="0.25">
      <c r="A58" s="133" t="s">
        <v>57</v>
      </c>
      <c r="B58" s="139" t="s">
        <v>223</v>
      </c>
      <c r="C58" s="37" t="s">
        <v>487</v>
      </c>
      <c r="D58" s="37" t="s">
        <v>487</v>
      </c>
      <c r="E58" s="37" t="s">
        <v>487</v>
      </c>
      <c r="F58" s="37" t="s">
        <v>487</v>
      </c>
      <c r="G58" s="37" t="s">
        <v>487</v>
      </c>
      <c r="H58" s="37" t="s">
        <v>487</v>
      </c>
      <c r="I58" s="37" t="s">
        <v>487</v>
      </c>
      <c r="J58" s="37" t="s">
        <v>487</v>
      </c>
      <c r="K58" s="37" t="s">
        <v>487</v>
      </c>
      <c r="L58" s="37" t="s">
        <v>487</v>
      </c>
      <c r="M58" s="37" t="s">
        <v>487</v>
      </c>
      <c r="N58" s="37" t="s">
        <v>487</v>
      </c>
      <c r="O58" s="37" t="s">
        <v>487</v>
      </c>
      <c r="P58" s="37" t="s">
        <v>487</v>
      </c>
      <c r="Q58" s="37" t="s">
        <v>487</v>
      </c>
      <c r="R58" s="37" t="s">
        <v>487</v>
      </c>
      <c r="S58" s="37" t="s">
        <v>487</v>
      </c>
      <c r="T58" s="37" t="s">
        <v>487</v>
      </c>
      <c r="U58" s="37" t="s">
        <v>487</v>
      </c>
      <c r="V58" s="37" t="s">
        <v>487</v>
      </c>
      <c r="W58" s="37" t="s">
        <v>487</v>
      </c>
      <c r="X58" s="37" t="s">
        <v>487</v>
      </c>
      <c r="Y58" s="37" t="s">
        <v>487</v>
      </c>
      <c r="Z58" s="37" t="s">
        <v>487</v>
      </c>
      <c r="AA58" s="37" t="s">
        <v>487</v>
      </c>
      <c r="AB58" s="37" t="s">
        <v>487</v>
      </c>
      <c r="AC58" s="37" t="s">
        <v>487</v>
      </c>
      <c r="AD58" s="37" t="s">
        <v>487</v>
      </c>
      <c r="AE58" s="37" t="s">
        <v>487</v>
      </c>
      <c r="AF58" s="37" t="s">
        <v>487</v>
      </c>
      <c r="AG58" s="37" t="s">
        <v>487</v>
      </c>
    </row>
    <row r="59" spans="1:33" x14ac:dyDescent="0.25">
      <c r="A59" s="133" t="s">
        <v>55</v>
      </c>
      <c r="B59" s="134" t="s">
        <v>126</v>
      </c>
      <c r="C59" s="132" t="s">
        <v>495</v>
      </c>
      <c r="D59" s="132" t="s">
        <v>495</v>
      </c>
      <c r="E59" s="132" t="s">
        <v>495</v>
      </c>
      <c r="F59" s="132" t="s">
        <v>495</v>
      </c>
      <c r="G59" s="132" t="s">
        <v>495</v>
      </c>
      <c r="H59" s="132" t="s">
        <v>495</v>
      </c>
      <c r="I59" s="132" t="s">
        <v>495</v>
      </c>
      <c r="J59" s="132" t="s">
        <v>495</v>
      </c>
      <c r="K59" s="132" t="s">
        <v>495</v>
      </c>
      <c r="L59" s="132" t="s">
        <v>495</v>
      </c>
      <c r="M59" s="132" t="s">
        <v>495</v>
      </c>
      <c r="N59" s="132" t="s">
        <v>495</v>
      </c>
      <c r="O59" s="132" t="s">
        <v>495</v>
      </c>
      <c r="P59" s="132" t="s">
        <v>495</v>
      </c>
      <c r="Q59" s="132" t="s">
        <v>495</v>
      </c>
      <c r="R59" s="132" t="s">
        <v>495</v>
      </c>
      <c r="S59" s="132" t="s">
        <v>495</v>
      </c>
      <c r="T59" s="132" t="s">
        <v>495</v>
      </c>
      <c r="U59" s="132" t="s">
        <v>495</v>
      </c>
      <c r="V59" s="132" t="s">
        <v>495</v>
      </c>
      <c r="W59" s="132" t="s">
        <v>495</v>
      </c>
      <c r="X59" s="132" t="s">
        <v>495</v>
      </c>
      <c r="Y59" s="132" t="s">
        <v>495</v>
      </c>
      <c r="Z59" s="132" t="s">
        <v>495</v>
      </c>
      <c r="AA59" s="132" t="s">
        <v>495</v>
      </c>
      <c r="AB59" s="132" t="s">
        <v>495</v>
      </c>
      <c r="AC59" s="132" t="s">
        <v>495</v>
      </c>
      <c r="AD59" s="132" t="s">
        <v>495</v>
      </c>
      <c r="AE59" s="132" t="s">
        <v>495</v>
      </c>
      <c r="AF59" s="132" t="s">
        <v>495</v>
      </c>
      <c r="AG59" s="132" t="s">
        <v>495</v>
      </c>
    </row>
    <row r="60" spans="1:33" x14ac:dyDescent="0.25">
      <c r="A60" s="135" t="s">
        <v>217</v>
      </c>
      <c r="B60" s="140" t="s">
        <v>147</v>
      </c>
      <c r="C60" s="42" t="s">
        <v>487</v>
      </c>
      <c r="D60" s="42" t="s">
        <v>487</v>
      </c>
      <c r="E60" s="42" t="s">
        <v>487</v>
      </c>
      <c r="F60" s="42" t="s">
        <v>487</v>
      </c>
      <c r="G60" s="42" t="s">
        <v>487</v>
      </c>
      <c r="H60" s="42" t="s">
        <v>487</v>
      </c>
      <c r="I60" s="42" t="s">
        <v>487</v>
      </c>
      <c r="J60" s="42" t="s">
        <v>487</v>
      </c>
      <c r="K60" s="42" t="s">
        <v>487</v>
      </c>
      <c r="L60" s="42" t="s">
        <v>487</v>
      </c>
      <c r="M60" s="42" t="s">
        <v>487</v>
      </c>
      <c r="N60" s="42" t="s">
        <v>487</v>
      </c>
      <c r="O60" s="42" t="s">
        <v>487</v>
      </c>
      <c r="P60" s="42" t="s">
        <v>487</v>
      </c>
      <c r="Q60" s="42" t="s">
        <v>487</v>
      </c>
      <c r="R60" s="42" t="s">
        <v>487</v>
      </c>
      <c r="S60" s="42" t="s">
        <v>487</v>
      </c>
      <c r="T60" s="42" t="s">
        <v>487</v>
      </c>
      <c r="U60" s="42" t="s">
        <v>487</v>
      </c>
      <c r="V60" s="42" t="s">
        <v>487</v>
      </c>
      <c r="W60" s="42" t="s">
        <v>487</v>
      </c>
      <c r="X60" s="42" t="s">
        <v>487</v>
      </c>
      <c r="Y60" s="42" t="s">
        <v>487</v>
      </c>
      <c r="Z60" s="42" t="s">
        <v>487</v>
      </c>
      <c r="AA60" s="42" t="s">
        <v>487</v>
      </c>
      <c r="AB60" s="42" t="s">
        <v>487</v>
      </c>
      <c r="AC60" s="42" t="s">
        <v>487</v>
      </c>
      <c r="AD60" s="42" t="s">
        <v>487</v>
      </c>
      <c r="AE60" s="42" t="s">
        <v>487</v>
      </c>
      <c r="AF60" s="42" t="s">
        <v>487</v>
      </c>
      <c r="AG60" s="42" t="s">
        <v>487</v>
      </c>
    </row>
    <row r="61" spans="1:33" x14ac:dyDescent="0.25">
      <c r="A61" s="135" t="s">
        <v>218</v>
      </c>
      <c r="B61" s="140" t="s">
        <v>145</v>
      </c>
      <c r="C61" s="42" t="s">
        <v>487</v>
      </c>
      <c r="D61" s="42" t="s">
        <v>487</v>
      </c>
      <c r="E61" s="42" t="s">
        <v>487</v>
      </c>
      <c r="F61" s="42" t="s">
        <v>487</v>
      </c>
      <c r="G61" s="42" t="s">
        <v>487</v>
      </c>
      <c r="H61" s="42" t="s">
        <v>487</v>
      </c>
      <c r="I61" s="42" t="s">
        <v>487</v>
      </c>
      <c r="J61" s="42" t="s">
        <v>487</v>
      </c>
      <c r="K61" s="42" t="s">
        <v>487</v>
      </c>
      <c r="L61" s="42" t="s">
        <v>487</v>
      </c>
      <c r="M61" s="42" t="s">
        <v>487</v>
      </c>
      <c r="N61" s="42" t="s">
        <v>487</v>
      </c>
      <c r="O61" s="42" t="s">
        <v>487</v>
      </c>
      <c r="P61" s="42" t="s">
        <v>487</v>
      </c>
      <c r="Q61" s="42" t="s">
        <v>487</v>
      </c>
      <c r="R61" s="42" t="s">
        <v>487</v>
      </c>
      <c r="S61" s="42" t="s">
        <v>487</v>
      </c>
      <c r="T61" s="42" t="s">
        <v>487</v>
      </c>
      <c r="U61" s="42" t="s">
        <v>487</v>
      </c>
      <c r="V61" s="42" t="s">
        <v>487</v>
      </c>
      <c r="W61" s="42" t="s">
        <v>487</v>
      </c>
      <c r="X61" s="42" t="s">
        <v>487</v>
      </c>
      <c r="Y61" s="42" t="s">
        <v>487</v>
      </c>
      <c r="Z61" s="42" t="s">
        <v>487</v>
      </c>
      <c r="AA61" s="42" t="s">
        <v>487</v>
      </c>
      <c r="AB61" s="42" t="s">
        <v>487</v>
      </c>
      <c r="AC61" s="42" t="s">
        <v>487</v>
      </c>
      <c r="AD61" s="42" t="s">
        <v>487</v>
      </c>
      <c r="AE61" s="42" t="s">
        <v>487</v>
      </c>
      <c r="AF61" s="42" t="s">
        <v>487</v>
      </c>
      <c r="AG61" s="42" t="s">
        <v>487</v>
      </c>
    </row>
    <row r="62" spans="1:33" x14ac:dyDescent="0.25">
      <c r="A62" s="135" t="s">
        <v>219</v>
      </c>
      <c r="B62" s="140" t="s">
        <v>143</v>
      </c>
      <c r="C62" s="42" t="s">
        <v>487</v>
      </c>
      <c r="D62" s="42" t="s">
        <v>487</v>
      </c>
      <c r="E62" s="42" t="s">
        <v>487</v>
      </c>
      <c r="F62" s="42" t="s">
        <v>487</v>
      </c>
      <c r="G62" s="42" t="s">
        <v>487</v>
      </c>
      <c r="H62" s="42" t="s">
        <v>487</v>
      </c>
      <c r="I62" s="42" t="s">
        <v>487</v>
      </c>
      <c r="J62" s="42" t="s">
        <v>487</v>
      </c>
      <c r="K62" s="42" t="s">
        <v>487</v>
      </c>
      <c r="L62" s="42" t="s">
        <v>487</v>
      </c>
      <c r="M62" s="42" t="s">
        <v>487</v>
      </c>
      <c r="N62" s="42" t="s">
        <v>487</v>
      </c>
      <c r="O62" s="42" t="s">
        <v>487</v>
      </c>
      <c r="P62" s="42" t="s">
        <v>487</v>
      </c>
      <c r="Q62" s="42" t="s">
        <v>487</v>
      </c>
      <c r="R62" s="42" t="s">
        <v>487</v>
      </c>
      <c r="S62" s="42" t="s">
        <v>487</v>
      </c>
      <c r="T62" s="42" t="s">
        <v>487</v>
      </c>
      <c r="U62" s="42" t="s">
        <v>487</v>
      </c>
      <c r="V62" s="42" t="s">
        <v>487</v>
      </c>
      <c r="W62" s="42" t="s">
        <v>487</v>
      </c>
      <c r="X62" s="42" t="s">
        <v>487</v>
      </c>
      <c r="Y62" s="42" t="s">
        <v>487</v>
      </c>
      <c r="Z62" s="42" t="s">
        <v>487</v>
      </c>
      <c r="AA62" s="42" t="s">
        <v>487</v>
      </c>
      <c r="AB62" s="42" t="s">
        <v>487</v>
      </c>
      <c r="AC62" s="42" t="s">
        <v>487</v>
      </c>
      <c r="AD62" s="42" t="s">
        <v>487</v>
      </c>
      <c r="AE62" s="42" t="s">
        <v>487</v>
      </c>
      <c r="AF62" s="42" t="s">
        <v>487</v>
      </c>
      <c r="AG62" s="42" t="s">
        <v>487</v>
      </c>
    </row>
    <row r="63" spans="1:33" x14ac:dyDescent="0.25">
      <c r="A63" s="135" t="s">
        <v>220</v>
      </c>
      <c r="B63" s="140" t="s">
        <v>222</v>
      </c>
      <c r="C63" s="42" t="s">
        <v>487</v>
      </c>
      <c r="D63" s="42" t="s">
        <v>487</v>
      </c>
      <c r="E63" s="42" t="s">
        <v>487</v>
      </c>
      <c r="F63" s="42" t="s">
        <v>487</v>
      </c>
      <c r="G63" s="42" t="s">
        <v>487</v>
      </c>
      <c r="H63" s="42" t="s">
        <v>487</v>
      </c>
      <c r="I63" s="42" t="s">
        <v>487</v>
      </c>
      <c r="J63" s="42" t="s">
        <v>487</v>
      </c>
      <c r="K63" s="42" t="s">
        <v>487</v>
      </c>
      <c r="L63" s="42" t="s">
        <v>487</v>
      </c>
      <c r="M63" s="42" t="s">
        <v>487</v>
      </c>
      <c r="N63" s="42" t="s">
        <v>487</v>
      </c>
      <c r="O63" s="42" t="s">
        <v>487</v>
      </c>
      <c r="P63" s="42" t="s">
        <v>487</v>
      </c>
      <c r="Q63" s="42" t="s">
        <v>487</v>
      </c>
      <c r="R63" s="42" t="s">
        <v>487</v>
      </c>
      <c r="S63" s="42" t="s">
        <v>487</v>
      </c>
      <c r="T63" s="42" t="s">
        <v>487</v>
      </c>
      <c r="U63" s="42" t="s">
        <v>487</v>
      </c>
      <c r="V63" s="42" t="s">
        <v>487</v>
      </c>
      <c r="W63" s="42" t="s">
        <v>487</v>
      </c>
      <c r="X63" s="42" t="s">
        <v>487</v>
      </c>
      <c r="Y63" s="42" t="s">
        <v>487</v>
      </c>
      <c r="Z63" s="42" t="s">
        <v>487</v>
      </c>
      <c r="AA63" s="42" t="s">
        <v>487</v>
      </c>
      <c r="AB63" s="42" t="s">
        <v>487</v>
      </c>
      <c r="AC63" s="42" t="s">
        <v>487</v>
      </c>
      <c r="AD63" s="42" t="s">
        <v>487</v>
      </c>
      <c r="AE63" s="42" t="s">
        <v>487</v>
      </c>
      <c r="AF63" s="42" t="s">
        <v>487</v>
      </c>
      <c r="AG63" s="42" t="s">
        <v>487</v>
      </c>
    </row>
    <row r="64" spans="1:33" ht="18.75" x14ac:dyDescent="0.25">
      <c r="A64" s="135" t="s">
        <v>221</v>
      </c>
      <c r="B64" s="138" t="s">
        <v>121</v>
      </c>
      <c r="C64" s="42" t="s">
        <v>487</v>
      </c>
      <c r="D64" s="42" t="s">
        <v>487</v>
      </c>
      <c r="E64" s="42" t="s">
        <v>487</v>
      </c>
      <c r="F64" s="42" t="s">
        <v>487</v>
      </c>
      <c r="G64" s="42" t="s">
        <v>487</v>
      </c>
      <c r="H64" s="42" t="s">
        <v>487</v>
      </c>
      <c r="I64" s="42" t="s">
        <v>487</v>
      </c>
      <c r="J64" s="42" t="s">
        <v>487</v>
      </c>
      <c r="K64" s="42" t="s">
        <v>487</v>
      </c>
      <c r="L64" s="42" t="s">
        <v>487</v>
      </c>
      <c r="M64" s="42" t="s">
        <v>487</v>
      </c>
      <c r="N64" s="42" t="s">
        <v>487</v>
      </c>
      <c r="O64" s="42" t="s">
        <v>487</v>
      </c>
      <c r="P64" s="42" t="s">
        <v>487</v>
      </c>
      <c r="Q64" s="42" t="s">
        <v>487</v>
      </c>
      <c r="R64" s="42" t="s">
        <v>487</v>
      </c>
      <c r="S64" s="42" t="s">
        <v>487</v>
      </c>
      <c r="T64" s="42" t="s">
        <v>487</v>
      </c>
      <c r="U64" s="42" t="s">
        <v>487</v>
      </c>
      <c r="V64" s="42" t="s">
        <v>487</v>
      </c>
      <c r="W64" s="42" t="s">
        <v>487</v>
      </c>
      <c r="X64" s="42" t="s">
        <v>487</v>
      </c>
      <c r="Y64" s="42" t="s">
        <v>487</v>
      </c>
      <c r="Z64" s="42" t="s">
        <v>487</v>
      </c>
      <c r="AA64" s="42" t="s">
        <v>487</v>
      </c>
      <c r="AB64" s="42" t="s">
        <v>487</v>
      </c>
      <c r="AC64" s="42" t="s">
        <v>487</v>
      </c>
      <c r="AD64" s="42" t="s">
        <v>487</v>
      </c>
      <c r="AE64" s="42" t="s">
        <v>487</v>
      </c>
      <c r="AF64" s="42" t="s">
        <v>487</v>
      </c>
      <c r="AG64" s="42" t="s">
        <v>487</v>
      </c>
    </row>
    <row r="65" spans="1:32" x14ac:dyDescent="0.25">
      <c r="A65" s="141"/>
      <c r="B65" s="142"/>
      <c r="C65" s="142"/>
      <c r="D65" s="142"/>
      <c r="E65" s="142"/>
      <c r="F65" s="142"/>
      <c r="G65" s="142"/>
      <c r="H65" s="142"/>
      <c r="I65" s="142"/>
      <c r="J65" s="142"/>
      <c r="K65" s="142"/>
    </row>
    <row r="66" spans="1:32" ht="54" customHeight="1" x14ac:dyDescent="0.25">
      <c r="B66" s="298"/>
      <c r="C66" s="298"/>
      <c r="D66" s="298"/>
      <c r="E66" s="298"/>
      <c r="F66" s="298"/>
      <c r="G66" s="298"/>
      <c r="H66" s="36"/>
      <c r="I66" s="36"/>
      <c r="J66" s="36"/>
      <c r="K66" s="36"/>
      <c r="L66" s="143"/>
      <c r="M66" s="143"/>
      <c r="N66" s="143"/>
      <c r="O66" s="143"/>
      <c r="P66" s="143"/>
      <c r="Q66" s="143"/>
      <c r="R66" s="143"/>
      <c r="S66" s="143"/>
      <c r="T66" s="143"/>
      <c r="U66" s="143"/>
      <c r="V66" s="143"/>
      <c r="W66" s="143"/>
      <c r="X66" s="143"/>
      <c r="Y66" s="143"/>
      <c r="Z66" s="143"/>
      <c r="AA66" s="143"/>
      <c r="AB66" s="143"/>
      <c r="AC66" s="143"/>
      <c r="AD66" s="143"/>
      <c r="AE66" s="143"/>
      <c r="AF66" s="143"/>
    </row>
    <row r="68" spans="1:32" ht="50.25" customHeight="1" x14ac:dyDescent="0.25">
      <c r="B68" s="298"/>
      <c r="C68" s="298"/>
      <c r="D68" s="298"/>
      <c r="E68" s="298"/>
      <c r="F68" s="298"/>
      <c r="G68" s="298"/>
      <c r="H68" s="36"/>
      <c r="I68" s="36"/>
      <c r="J68" s="36"/>
      <c r="K68" s="36"/>
    </row>
    <row r="70" spans="1:32" ht="36.75" customHeight="1" x14ac:dyDescent="0.25">
      <c r="B70" s="298"/>
      <c r="C70" s="298"/>
      <c r="D70" s="298"/>
      <c r="E70" s="298"/>
      <c r="F70" s="298"/>
      <c r="G70" s="298"/>
      <c r="H70" s="36"/>
      <c r="I70" s="36"/>
      <c r="J70" s="36"/>
      <c r="K70" s="36"/>
    </row>
    <row r="72" spans="1:32" ht="51" customHeight="1" x14ac:dyDescent="0.25">
      <c r="B72" s="298"/>
      <c r="C72" s="298"/>
      <c r="D72" s="298"/>
      <c r="E72" s="298"/>
      <c r="F72" s="298"/>
      <c r="G72" s="298"/>
      <c r="H72" s="36"/>
      <c r="I72" s="36"/>
      <c r="J72" s="36"/>
      <c r="K72" s="36"/>
    </row>
    <row r="73" spans="1:32" ht="32.25" customHeight="1" x14ac:dyDescent="0.25">
      <c r="B73" s="298"/>
      <c r="C73" s="298"/>
      <c r="D73" s="298"/>
      <c r="E73" s="298"/>
      <c r="F73" s="298"/>
      <c r="G73" s="298"/>
      <c r="H73" s="36"/>
      <c r="I73" s="36"/>
      <c r="J73" s="36"/>
      <c r="K73" s="36"/>
    </row>
    <row r="74" spans="1:32" ht="51.75" customHeight="1" x14ac:dyDescent="0.25">
      <c r="B74" s="298"/>
      <c r="C74" s="298"/>
      <c r="D74" s="298"/>
      <c r="E74" s="298"/>
      <c r="F74" s="298"/>
      <c r="G74" s="298"/>
      <c r="H74" s="36"/>
      <c r="I74" s="36"/>
      <c r="J74" s="36"/>
      <c r="K74" s="36"/>
    </row>
    <row r="75" spans="1:32" ht="21.75" customHeight="1" x14ac:dyDescent="0.25">
      <c r="B75" s="296"/>
      <c r="C75" s="296"/>
      <c r="D75" s="296"/>
      <c r="E75" s="296"/>
      <c r="F75" s="296"/>
      <c r="G75" s="296"/>
      <c r="H75" s="145"/>
      <c r="I75" s="145"/>
      <c r="J75" s="145"/>
      <c r="K75" s="145"/>
    </row>
    <row r="76" spans="1:32" ht="23.25" customHeight="1" x14ac:dyDescent="0.25"/>
    <row r="77" spans="1:32" ht="18.75" customHeight="1" x14ac:dyDescent="0.25">
      <c r="B77" s="297"/>
      <c r="C77" s="297"/>
      <c r="D77" s="297"/>
      <c r="E77" s="297"/>
      <c r="F77" s="297"/>
      <c r="G77" s="297"/>
      <c r="H77" s="142"/>
      <c r="I77" s="142"/>
      <c r="J77" s="142"/>
      <c r="K77" s="142"/>
    </row>
  </sheetData>
  <mergeCells count="42">
    <mergeCell ref="H20:K20"/>
    <mergeCell ref="H21:I21"/>
    <mergeCell ref="J21:K21"/>
    <mergeCell ref="AB20:AE20"/>
    <mergeCell ref="AB21:AC21"/>
    <mergeCell ref="AD21:AE21"/>
    <mergeCell ref="T20:W20"/>
    <mergeCell ref="T21:U21"/>
    <mergeCell ref="V21:W21"/>
    <mergeCell ref="X20:AA20"/>
    <mergeCell ref="X21:Y21"/>
    <mergeCell ref="Z21:AA21"/>
    <mergeCell ref="B75:G75"/>
    <mergeCell ref="B77:G77"/>
    <mergeCell ref="B66:G66"/>
    <mergeCell ref="B68:G68"/>
    <mergeCell ref="B70:G70"/>
    <mergeCell ref="B72:G72"/>
    <mergeCell ref="B73:G73"/>
    <mergeCell ref="B74:G74"/>
    <mergeCell ref="A14:AG14"/>
    <mergeCell ref="C20:D21"/>
    <mergeCell ref="A16:AG16"/>
    <mergeCell ref="A15:AG15"/>
    <mergeCell ref="A20:A22"/>
    <mergeCell ref="E20:F21"/>
    <mergeCell ref="A18:AG18"/>
    <mergeCell ref="AF20:AG21"/>
    <mergeCell ref="G20:G22"/>
    <mergeCell ref="B20:B22"/>
    <mergeCell ref="L20:O20"/>
    <mergeCell ref="L21:M21"/>
    <mergeCell ref="N21:O21"/>
    <mergeCell ref="P20:S20"/>
    <mergeCell ref="P21:Q21"/>
    <mergeCell ref="R21:S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23"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V27"/>
  <sheetViews>
    <sheetView topLeftCell="V19" zoomScale="60" zoomScaleNormal="60" zoomScaleSheetLayoutView="85" workbookViewId="0">
      <selection activeCell="A15" sqref="A15:AV15"/>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5.2851562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25.28515625" style="14" customWidth="1"/>
    <col min="24" max="25" width="10.7109375" style="14" customWidth="1"/>
    <col min="26" max="26" width="7.7109375" style="14" customWidth="1"/>
    <col min="27" max="29" width="10.7109375" style="14" customWidth="1"/>
    <col min="30" max="30" width="16.140625" style="14" customWidth="1"/>
    <col min="31" max="31" width="15.85546875" style="14" customWidth="1"/>
    <col min="32" max="32" width="16" style="14" customWidth="1"/>
    <col min="33" max="33" width="11.5703125" style="14" customWidth="1"/>
    <col min="34" max="34" width="13.5703125" style="14" customWidth="1"/>
    <col min="35" max="35" width="12.140625" style="14" customWidth="1"/>
    <col min="36" max="36" width="13.5703125" style="14" customWidth="1"/>
    <col min="37" max="37" width="14.140625" style="14" customWidth="1"/>
    <col min="38" max="38" width="12.28515625" style="14" customWidth="1"/>
    <col min="39" max="41" width="9.7109375" style="14" customWidth="1"/>
    <col min="42" max="42" width="12.42578125" style="14" customWidth="1"/>
    <col min="43"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08" t="s">
        <v>68</v>
      </c>
    </row>
    <row r="2" spans="1:48" ht="15.75" x14ac:dyDescent="0.25">
      <c r="AV2" s="26" t="s">
        <v>10</v>
      </c>
    </row>
    <row r="3" spans="1:48" ht="15.75" x14ac:dyDescent="0.25">
      <c r="AV3" s="26" t="s">
        <v>67</v>
      </c>
    </row>
    <row r="4" spans="1:48" ht="18.75" x14ac:dyDescent="0.3">
      <c r="AV4" s="11"/>
    </row>
    <row r="5" spans="1:48" ht="18.75" customHeight="1" x14ac:dyDescent="0.25">
      <c r="A5" s="194" t="str">
        <f>'1. паспорт местоположение'!A5:C5</f>
        <v>Год раскрытия информации: 2025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75" x14ac:dyDescent="0.3">
      <c r="AV6" s="11"/>
    </row>
    <row r="7" spans="1:48" ht="18.75" x14ac:dyDescent="0.25">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8.7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ht="18.75" x14ac:dyDescent="0.25">
      <c r="A9" s="197" t="str">
        <f>'1. паспорт местоположение'!A9:C9</f>
        <v>Акционерного общества "Братская электросетевая компания"</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ht="18.75" x14ac:dyDescent="0.25">
      <c r="A12" s="198" t="str">
        <f>'1. паспорт местоположение'!A12:C12</f>
        <v>O_1.5.4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48" customHeight="1" x14ac:dyDescent="0.25">
      <c r="A15"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x14ac:dyDescent="0.25">
      <c r="A18" s="304" t="s">
        <v>462</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105"/>
      <c r="B19" s="105"/>
      <c r="C19" s="105"/>
      <c r="D19" s="105"/>
      <c r="E19" s="107"/>
      <c r="F19" s="107"/>
      <c r="G19" s="107"/>
      <c r="H19" s="107"/>
      <c r="I19" s="107"/>
      <c r="J19" s="107"/>
      <c r="K19" s="107"/>
      <c r="L19" s="107"/>
      <c r="M19" s="105"/>
      <c r="N19" s="105"/>
      <c r="O19" s="105"/>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row>
    <row r="20" spans="1:48" ht="58.5" customHeight="1" x14ac:dyDescent="0.25">
      <c r="A20" s="305" t="s">
        <v>52</v>
      </c>
      <c r="B20" s="308" t="s">
        <v>24</v>
      </c>
      <c r="C20" s="305" t="s">
        <v>51</v>
      </c>
      <c r="D20" s="305" t="s">
        <v>50</v>
      </c>
      <c r="E20" s="311" t="s">
        <v>473</v>
      </c>
      <c r="F20" s="312"/>
      <c r="G20" s="312"/>
      <c r="H20" s="312"/>
      <c r="I20" s="312"/>
      <c r="J20" s="312"/>
      <c r="K20" s="312"/>
      <c r="L20" s="313"/>
      <c r="M20" s="305" t="s">
        <v>49</v>
      </c>
      <c r="N20" s="305" t="s">
        <v>48</v>
      </c>
      <c r="O20" s="305" t="s">
        <v>47</v>
      </c>
      <c r="P20" s="314" t="s">
        <v>231</v>
      </c>
      <c r="Q20" s="314" t="s">
        <v>46</v>
      </c>
      <c r="R20" s="314" t="s">
        <v>45</v>
      </c>
      <c r="S20" s="314" t="s">
        <v>44</v>
      </c>
      <c r="T20" s="314"/>
      <c r="U20" s="315" t="s">
        <v>43</v>
      </c>
      <c r="V20" s="315" t="s">
        <v>42</v>
      </c>
      <c r="W20" s="314" t="s">
        <v>41</v>
      </c>
      <c r="X20" s="314" t="s">
        <v>40</v>
      </c>
      <c r="Y20" s="314" t="s">
        <v>39</v>
      </c>
      <c r="Z20" s="328" t="s">
        <v>38</v>
      </c>
      <c r="AA20" s="314" t="s">
        <v>37</v>
      </c>
      <c r="AB20" s="314" t="s">
        <v>36</v>
      </c>
      <c r="AC20" s="314" t="s">
        <v>35</v>
      </c>
      <c r="AD20" s="314" t="s">
        <v>34</v>
      </c>
      <c r="AE20" s="314" t="s">
        <v>33</v>
      </c>
      <c r="AF20" s="314" t="s">
        <v>32</v>
      </c>
      <c r="AG20" s="314"/>
      <c r="AH20" s="314"/>
      <c r="AI20" s="314"/>
      <c r="AJ20" s="314"/>
      <c r="AK20" s="314"/>
      <c r="AL20" s="314" t="s">
        <v>31</v>
      </c>
      <c r="AM20" s="314"/>
      <c r="AN20" s="314"/>
      <c r="AO20" s="314"/>
      <c r="AP20" s="314" t="s">
        <v>30</v>
      </c>
      <c r="AQ20" s="314"/>
      <c r="AR20" s="314" t="s">
        <v>29</v>
      </c>
      <c r="AS20" s="314" t="s">
        <v>28</v>
      </c>
      <c r="AT20" s="314" t="s">
        <v>27</v>
      </c>
      <c r="AU20" s="314" t="s">
        <v>26</v>
      </c>
      <c r="AV20" s="318" t="s">
        <v>25</v>
      </c>
    </row>
    <row r="21" spans="1:48" ht="64.5" customHeight="1" x14ac:dyDescent="0.25">
      <c r="A21" s="306"/>
      <c r="B21" s="309"/>
      <c r="C21" s="306"/>
      <c r="D21" s="306"/>
      <c r="E21" s="320" t="s">
        <v>23</v>
      </c>
      <c r="F21" s="322" t="s">
        <v>125</v>
      </c>
      <c r="G21" s="322" t="s">
        <v>124</v>
      </c>
      <c r="H21" s="322" t="s">
        <v>123</v>
      </c>
      <c r="I21" s="326" t="s">
        <v>397</v>
      </c>
      <c r="J21" s="326" t="s">
        <v>398</v>
      </c>
      <c r="K21" s="326" t="s">
        <v>399</v>
      </c>
      <c r="L21" s="322" t="s">
        <v>73</v>
      </c>
      <c r="M21" s="306"/>
      <c r="N21" s="306"/>
      <c r="O21" s="306"/>
      <c r="P21" s="314"/>
      <c r="Q21" s="314"/>
      <c r="R21" s="314"/>
      <c r="S21" s="324" t="s">
        <v>3</v>
      </c>
      <c r="T21" s="324" t="s">
        <v>11</v>
      </c>
      <c r="U21" s="315"/>
      <c r="V21" s="315"/>
      <c r="W21" s="314"/>
      <c r="X21" s="314"/>
      <c r="Y21" s="314"/>
      <c r="Z21" s="314"/>
      <c r="AA21" s="314"/>
      <c r="AB21" s="314"/>
      <c r="AC21" s="314"/>
      <c r="AD21" s="314"/>
      <c r="AE21" s="314"/>
      <c r="AF21" s="314" t="s">
        <v>22</v>
      </c>
      <c r="AG21" s="314"/>
      <c r="AH21" s="314" t="s">
        <v>21</v>
      </c>
      <c r="AI21" s="314"/>
      <c r="AJ21" s="305" t="s">
        <v>20</v>
      </c>
      <c r="AK21" s="305" t="s">
        <v>19</v>
      </c>
      <c r="AL21" s="305" t="s">
        <v>18</v>
      </c>
      <c r="AM21" s="305" t="s">
        <v>17</v>
      </c>
      <c r="AN21" s="305" t="s">
        <v>16</v>
      </c>
      <c r="AO21" s="305" t="s">
        <v>15</v>
      </c>
      <c r="AP21" s="305" t="s">
        <v>14</v>
      </c>
      <c r="AQ21" s="316" t="s">
        <v>11</v>
      </c>
      <c r="AR21" s="314"/>
      <c r="AS21" s="314"/>
      <c r="AT21" s="314"/>
      <c r="AU21" s="314"/>
      <c r="AV21" s="319"/>
    </row>
    <row r="22" spans="1:48" ht="96.75" customHeight="1" x14ac:dyDescent="0.25">
      <c r="A22" s="307"/>
      <c r="B22" s="310"/>
      <c r="C22" s="307"/>
      <c r="D22" s="307"/>
      <c r="E22" s="321"/>
      <c r="F22" s="323"/>
      <c r="G22" s="323"/>
      <c r="H22" s="323"/>
      <c r="I22" s="327"/>
      <c r="J22" s="327"/>
      <c r="K22" s="327"/>
      <c r="L22" s="323"/>
      <c r="M22" s="307"/>
      <c r="N22" s="307"/>
      <c r="O22" s="307"/>
      <c r="P22" s="314"/>
      <c r="Q22" s="314"/>
      <c r="R22" s="314"/>
      <c r="S22" s="325"/>
      <c r="T22" s="325"/>
      <c r="U22" s="315"/>
      <c r="V22" s="315"/>
      <c r="W22" s="314"/>
      <c r="X22" s="314"/>
      <c r="Y22" s="314"/>
      <c r="Z22" s="314"/>
      <c r="AA22" s="314"/>
      <c r="AB22" s="314"/>
      <c r="AC22" s="314"/>
      <c r="AD22" s="314"/>
      <c r="AE22" s="314"/>
      <c r="AF22" s="95" t="s">
        <v>13</v>
      </c>
      <c r="AG22" s="95" t="s">
        <v>12</v>
      </c>
      <c r="AH22" s="96" t="s">
        <v>3</v>
      </c>
      <c r="AI22" s="96" t="s">
        <v>11</v>
      </c>
      <c r="AJ22" s="307"/>
      <c r="AK22" s="307"/>
      <c r="AL22" s="307"/>
      <c r="AM22" s="307"/>
      <c r="AN22" s="307"/>
      <c r="AO22" s="307"/>
      <c r="AP22" s="307"/>
      <c r="AQ22" s="317"/>
      <c r="AR22" s="314"/>
      <c r="AS22" s="314"/>
      <c r="AT22" s="314"/>
      <c r="AU22" s="314"/>
      <c r="AV22" s="319"/>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175.5" customHeight="1" x14ac:dyDescent="0.2">
      <c r="A24" s="156">
        <v>1</v>
      </c>
      <c r="B24" s="157" t="s">
        <v>543</v>
      </c>
      <c r="C24" s="157" t="s">
        <v>510</v>
      </c>
      <c r="D24" s="158" t="s">
        <v>487</v>
      </c>
      <c r="E24" s="156" t="s">
        <v>527</v>
      </c>
      <c r="F24" s="157" t="s">
        <v>487</v>
      </c>
      <c r="G24" s="157" t="s">
        <v>487</v>
      </c>
      <c r="H24" s="157" t="s">
        <v>487</v>
      </c>
      <c r="I24" s="157" t="s">
        <v>487</v>
      </c>
      <c r="J24" s="157" t="s">
        <v>487</v>
      </c>
      <c r="K24" s="157" t="s">
        <v>487</v>
      </c>
      <c r="L24" s="159" t="s">
        <v>487</v>
      </c>
      <c r="M24" s="157" t="s">
        <v>161</v>
      </c>
      <c r="N24" s="159" t="s">
        <v>518</v>
      </c>
      <c r="O24" s="160" t="str">
        <f t="shared" ref="O24:O27" si="41">B24</f>
        <v>АО "БЭСК"</v>
      </c>
      <c r="P24" s="161">
        <f>5738.53333/1.2</f>
        <v>4782.1111083333335</v>
      </c>
      <c r="Q24" s="162" t="s">
        <v>487</v>
      </c>
      <c r="R24" s="161">
        <f>5738.53333/1.2</f>
        <v>4782.1111083333335</v>
      </c>
      <c r="S24" s="159" t="s">
        <v>520</v>
      </c>
      <c r="T24" s="159" t="s">
        <v>520</v>
      </c>
      <c r="U24" s="156">
        <v>3</v>
      </c>
      <c r="V24" s="156">
        <v>3</v>
      </c>
      <c r="W24" s="160" t="s">
        <v>521</v>
      </c>
      <c r="X24" s="159" t="s">
        <v>522</v>
      </c>
      <c r="Y24" s="156" t="s">
        <v>487</v>
      </c>
      <c r="Z24" s="156" t="s">
        <v>487</v>
      </c>
      <c r="AA24" s="156" t="s">
        <v>487</v>
      </c>
      <c r="AB24" s="156" t="s">
        <v>487</v>
      </c>
      <c r="AC24" s="160" t="s">
        <v>523</v>
      </c>
      <c r="AD24" s="161">
        <v>4488</v>
      </c>
      <c r="AE24" s="162" t="s">
        <v>487</v>
      </c>
      <c r="AF24" s="162">
        <v>32414116084</v>
      </c>
      <c r="AG24" s="155" t="s">
        <v>519</v>
      </c>
      <c r="AH24" s="163">
        <v>45589</v>
      </c>
      <c r="AI24" s="163">
        <v>45589</v>
      </c>
      <c r="AJ24" s="158">
        <v>45601</v>
      </c>
      <c r="AK24" s="158">
        <v>45604</v>
      </c>
      <c r="AL24" s="156" t="s">
        <v>487</v>
      </c>
      <c r="AM24" s="156" t="s">
        <v>487</v>
      </c>
      <c r="AN24" s="156" t="s">
        <v>487</v>
      </c>
      <c r="AO24" s="156" t="s">
        <v>487</v>
      </c>
      <c r="AP24" s="158">
        <v>45615</v>
      </c>
      <c r="AQ24" s="158">
        <v>45615</v>
      </c>
      <c r="AR24" s="158">
        <v>45615</v>
      </c>
      <c r="AS24" s="158">
        <v>45615</v>
      </c>
      <c r="AT24" s="158">
        <v>45765</v>
      </c>
      <c r="AU24" s="162" t="s">
        <v>487</v>
      </c>
      <c r="AV24" s="157" t="s">
        <v>524</v>
      </c>
    </row>
    <row r="25" spans="1:48" s="166" customFormat="1" ht="93" customHeight="1" x14ac:dyDescent="0.2">
      <c r="A25" s="156">
        <v>2</v>
      </c>
      <c r="B25" s="157" t="s">
        <v>543</v>
      </c>
      <c r="C25" s="157" t="s">
        <v>510</v>
      </c>
      <c r="D25" s="163" t="s">
        <v>487</v>
      </c>
      <c r="E25" s="164" t="s">
        <v>527</v>
      </c>
      <c r="F25" s="157" t="s">
        <v>487</v>
      </c>
      <c r="G25" s="157" t="s">
        <v>487</v>
      </c>
      <c r="H25" s="157" t="s">
        <v>487</v>
      </c>
      <c r="I25" s="157" t="s">
        <v>487</v>
      </c>
      <c r="J25" s="157" t="s">
        <v>487</v>
      </c>
      <c r="K25" s="157" t="s">
        <v>487</v>
      </c>
      <c r="L25" s="159" t="s">
        <v>487</v>
      </c>
      <c r="M25" s="157" t="s">
        <v>161</v>
      </c>
      <c r="N25" s="157" t="s">
        <v>525</v>
      </c>
      <c r="O25" s="160" t="str">
        <f t="shared" si="41"/>
        <v>АО "БЭСК"</v>
      </c>
      <c r="P25" s="157">
        <f>792.71467/1.2</f>
        <v>660.59555833333332</v>
      </c>
      <c r="Q25" s="157" t="s">
        <v>487</v>
      </c>
      <c r="R25" s="157">
        <f>792.71467/1.2</f>
        <v>660.59555833333332</v>
      </c>
      <c r="S25" s="157" t="s">
        <v>526</v>
      </c>
      <c r="T25" s="157" t="s">
        <v>526</v>
      </c>
      <c r="U25" s="156">
        <v>3</v>
      </c>
      <c r="V25" s="156">
        <v>3</v>
      </c>
      <c r="W25" s="157" t="s">
        <v>528</v>
      </c>
      <c r="X25" s="157" t="s">
        <v>529</v>
      </c>
      <c r="Y25" s="157" t="s">
        <v>487</v>
      </c>
      <c r="Z25" s="157" t="s">
        <v>487</v>
      </c>
      <c r="AA25" s="157" t="s">
        <v>487</v>
      </c>
      <c r="AB25" s="157" t="s">
        <v>487</v>
      </c>
      <c r="AC25" s="157" t="s">
        <v>530</v>
      </c>
      <c r="AD25" s="165">
        <f>733644/1000</f>
        <v>733.64400000000001</v>
      </c>
      <c r="AE25" s="157" t="s">
        <v>487</v>
      </c>
      <c r="AF25" s="162">
        <v>32514719217</v>
      </c>
      <c r="AG25" s="155" t="s">
        <v>519</v>
      </c>
      <c r="AH25" s="163">
        <v>45755</v>
      </c>
      <c r="AI25" s="163">
        <v>45755</v>
      </c>
      <c r="AJ25" s="158">
        <v>45763</v>
      </c>
      <c r="AK25" s="158">
        <v>45768</v>
      </c>
      <c r="AL25" s="157" t="s">
        <v>487</v>
      </c>
      <c r="AM25" s="157" t="s">
        <v>487</v>
      </c>
      <c r="AN25" s="157" t="s">
        <v>487</v>
      </c>
      <c r="AO25" s="157" t="s">
        <v>487</v>
      </c>
      <c r="AP25" s="158">
        <v>45782</v>
      </c>
      <c r="AQ25" s="158">
        <v>45782</v>
      </c>
      <c r="AR25" s="158">
        <v>45782</v>
      </c>
      <c r="AS25" s="158">
        <v>45782</v>
      </c>
      <c r="AT25" s="158">
        <v>45812</v>
      </c>
      <c r="AU25" s="157" t="s">
        <v>487</v>
      </c>
      <c r="AV25" s="157" t="s">
        <v>531</v>
      </c>
    </row>
    <row r="26" spans="1:48" s="15" customFormat="1" ht="126.75" customHeight="1" x14ac:dyDescent="0.2">
      <c r="A26" s="156">
        <v>3</v>
      </c>
      <c r="B26" s="157" t="s">
        <v>543</v>
      </c>
      <c r="C26" s="157" t="s">
        <v>510</v>
      </c>
      <c r="D26" s="157" t="s">
        <v>487</v>
      </c>
      <c r="E26" s="156" t="s">
        <v>527</v>
      </c>
      <c r="F26" s="157" t="s">
        <v>487</v>
      </c>
      <c r="G26" s="157" t="s">
        <v>487</v>
      </c>
      <c r="H26" s="157" t="s">
        <v>487</v>
      </c>
      <c r="I26" s="157" t="s">
        <v>487</v>
      </c>
      <c r="J26" s="157" t="s">
        <v>487</v>
      </c>
      <c r="K26" s="157" t="s">
        <v>487</v>
      </c>
      <c r="L26" s="157" t="s">
        <v>487</v>
      </c>
      <c r="M26" s="157" t="s">
        <v>161</v>
      </c>
      <c r="N26" s="159" t="s">
        <v>532</v>
      </c>
      <c r="O26" s="160" t="str">
        <f t="shared" si="41"/>
        <v>АО "БЭСК"</v>
      </c>
      <c r="P26" s="157">
        <f>664.597/1.2</f>
        <v>553.83083333333332</v>
      </c>
      <c r="Q26" s="157" t="s">
        <v>511</v>
      </c>
      <c r="R26" s="157">
        <f>664.597/1.2</f>
        <v>553.83083333333332</v>
      </c>
      <c r="S26" s="159" t="s">
        <v>520</v>
      </c>
      <c r="T26" s="159" t="s">
        <v>520</v>
      </c>
      <c r="U26" s="156">
        <v>3</v>
      </c>
      <c r="V26" s="156">
        <v>3</v>
      </c>
      <c r="W26" s="157" t="s">
        <v>533</v>
      </c>
      <c r="X26" s="157" t="s">
        <v>534</v>
      </c>
      <c r="Y26" s="157" t="s">
        <v>487</v>
      </c>
      <c r="Z26" s="157" t="s">
        <v>487</v>
      </c>
      <c r="AA26" s="157" t="s">
        <v>487</v>
      </c>
      <c r="AB26" s="157" t="s">
        <v>487</v>
      </c>
      <c r="AC26" s="157" t="s">
        <v>535</v>
      </c>
      <c r="AD26" s="157">
        <v>475</v>
      </c>
      <c r="AE26" s="157" t="s">
        <v>487</v>
      </c>
      <c r="AF26" s="162">
        <v>32514865877</v>
      </c>
      <c r="AG26" s="155" t="s">
        <v>519</v>
      </c>
      <c r="AH26" s="163">
        <v>45799</v>
      </c>
      <c r="AI26" s="163">
        <v>45799</v>
      </c>
      <c r="AJ26" s="158">
        <v>45806</v>
      </c>
      <c r="AK26" s="158">
        <v>45810</v>
      </c>
      <c r="AL26" s="157" t="s">
        <v>487</v>
      </c>
      <c r="AM26" s="157" t="s">
        <v>487</v>
      </c>
      <c r="AN26" s="157" t="s">
        <v>487</v>
      </c>
      <c r="AO26" s="157" t="s">
        <v>487</v>
      </c>
      <c r="AP26" s="158">
        <v>45824</v>
      </c>
      <c r="AQ26" s="158">
        <v>45824</v>
      </c>
      <c r="AR26" s="158">
        <v>45824</v>
      </c>
      <c r="AS26" s="158">
        <v>45824</v>
      </c>
      <c r="AT26" s="158">
        <v>45864</v>
      </c>
      <c r="AU26" s="157" t="s">
        <v>487</v>
      </c>
      <c r="AV26" s="157" t="s">
        <v>536</v>
      </c>
    </row>
    <row r="27" spans="1:48" s="166" customFormat="1" ht="186.75" customHeight="1" x14ac:dyDescent="0.2">
      <c r="A27" s="156">
        <v>4</v>
      </c>
      <c r="B27" s="157" t="s">
        <v>543</v>
      </c>
      <c r="C27" s="157" t="s">
        <v>510</v>
      </c>
      <c r="D27" s="157" t="s">
        <v>487</v>
      </c>
      <c r="E27" s="164" t="s">
        <v>527</v>
      </c>
      <c r="F27" s="157" t="s">
        <v>487</v>
      </c>
      <c r="G27" s="157" t="s">
        <v>487</v>
      </c>
      <c r="H27" s="157" t="s">
        <v>487</v>
      </c>
      <c r="I27" s="157" t="s">
        <v>487</v>
      </c>
      <c r="J27" s="157" t="s">
        <v>487</v>
      </c>
      <c r="K27" s="157" t="s">
        <v>487</v>
      </c>
      <c r="L27" s="157" t="s">
        <v>487</v>
      </c>
      <c r="M27" s="157" t="s">
        <v>161</v>
      </c>
      <c r="N27" s="157" t="s">
        <v>537</v>
      </c>
      <c r="O27" s="160" t="str">
        <f t="shared" si="41"/>
        <v>АО "БЭСК"</v>
      </c>
      <c r="P27" s="157">
        <f>969.468/1.2</f>
        <v>807.89</v>
      </c>
      <c r="Q27" s="157" t="s">
        <v>511</v>
      </c>
      <c r="R27" s="157">
        <f>969.468/1.2</f>
        <v>807.89</v>
      </c>
      <c r="S27" s="157" t="s">
        <v>526</v>
      </c>
      <c r="T27" s="157" t="s">
        <v>526</v>
      </c>
      <c r="U27" s="156">
        <v>3</v>
      </c>
      <c r="V27" s="156">
        <v>3</v>
      </c>
      <c r="W27" s="157" t="s">
        <v>538</v>
      </c>
      <c r="X27" s="157" t="s">
        <v>539</v>
      </c>
      <c r="Y27" s="157" t="s">
        <v>487</v>
      </c>
      <c r="Z27" s="157" t="s">
        <v>487</v>
      </c>
      <c r="AA27" s="157" t="s">
        <v>487</v>
      </c>
      <c r="AB27" s="157" t="s">
        <v>487</v>
      </c>
      <c r="AC27" s="157" t="s">
        <v>540</v>
      </c>
      <c r="AD27" s="157">
        <v>864</v>
      </c>
      <c r="AE27" s="157" t="s">
        <v>487</v>
      </c>
      <c r="AF27" s="162">
        <v>32515174457</v>
      </c>
      <c r="AG27" s="155" t="s">
        <v>519</v>
      </c>
      <c r="AH27" s="163">
        <v>45901</v>
      </c>
      <c r="AI27" s="163">
        <v>45901</v>
      </c>
      <c r="AJ27" s="158">
        <v>45909</v>
      </c>
      <c r="AK27" s="158">
        <v>45912</v>
      </c>
      <c r="AL27" s="157" t="s">
        <v>487</v>
      </c>
      <c r="AM27" s="157" t="s">
        <v>487</v>
      </c>
      <c r="AN27" s="157" t="s">
        <v>487</v>
      </c>
      <c r="AO27" s="157" t="s">
        <v>487</v>
      </c>
      <c r="AP27" s="158">
        <v>45923</v>
      </c>
      <c r="AQ27" s="158" t="s">
        <v>541</v>
      </c>
      <c r="AR27" s="158">
        <v>45923</v>
      </c>
      <c r="AS27" s="158" t="s">
        <v>541</v>
      </c>
      <c r="AT27" s="158">
        <v>46013</v>
      </c>
      <c r="AU27" s="157" t="s">
        <v>487</v>
      </c>
      <c r="AV27" s="157" t="s">
        <v>542</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hyperlinks>
    <hyperlink ref="AG24" r:id="rId1" xr:uid="{6A2F603B-DE9D-4A90-A16A-8ED81CDA27CB}"/>
    <hyperlink ref="AG25:AG27" r:id="rId2" display="http://zakupki.gov.ru/" xr:uid="{4F4B912E-267D-4B8D-A21D-BCB8D2EC2F8B}"/>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U83"/>
  <sheetViews>
    <sheetView zoomScaleSheetLayoutView="100" workbookViewId="0">
      <selection activeCell="A29" sqref="A29"/>
    </sheetView>
  </sheetViews>
  <sheetFormatPr defaultRowHeight="15.75" x14ac:dyDescent="0.25"/>
  <cols>
    <col min="1" max="2" width="66.140625" style="86"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08" t="s">
        <v>68</v>
      </c>
    </row>
    <row r="2" spans="1:21" x14ac:dyDescent="0.25">
      <c r="B2" s="26" t="s">
        <v>10</v>
      </c>
    </row>
    <row r="3" spans="1:21" x14ac:dyDescent="0.25">
      <c r="B3" s="26" t="s">
        <v>479</v>
      </c>
    </row>
    <row r="4" spans="1:21" x14ac:dyDescent="0.25">
      <c r="B4" s="26"/>
    </row>
    <row r="5" spans="1:21" ht="18.75" x14ac:dyDescent="0.3">
      <c r="A5" s="330" t="str">
        <f>'1. паспорт местоположение'!A5:C5</f>
        <v>Год раскрытия информации: 2025 год</v>
      </c>
      <c r="B5" s="330"/>
      <c r="C5" s="41"/>
      <c r="D5" s="41"/>
      <c r="E5" s="41"/>
      <c r="F5" s="41"/>
      <c r="G5" s="41"/>
      <c r="H5" s="41"/>
    </row>
    <row r="6" spans="1:21" ht="18.75" x14ac:dyDescent="0.3">
      <c r="A6" s="97"/>
      <c r="B6" s="97"/>
      <c r="C6" s="97"/>
      <c r="D6" s="97"/>
      <c r="E6" s="97"/>
      <c r="F6" s="97"/>
      <c r="G6" s="97"/>
      <c r="H6" s="97"/>
    </row>
    <row r="7" spans="1:21" ht="18.75" x14ac:dyDescent="0.25">
      <c r="A7" s="198" t="s">
        <v>9</v>
      </c>
      <c r="B7" s="198"/>
      <c r="C7" s="9"/>
      <c r="D7" s="9"/>
      <c r="E7" s="9"/>
      <c r="F7" s="9"/>
      <c r="G7" s="9"/>
      <c r="H7" s="9"/>
    </row>
    <row r="8" spans="1:21" ht="18.75" x14ac:dyDescent="0.25">
      <c r="A8" s="9"/>
      <c r="B8" s="9"/>
      <c r="C8" s="9"/>
      <c r="D8" s="9"/>
      <c r="E8" s="9"/>
      <c r="F8" s="9"/>
      <c r="G8" s="9"/>
      <c r="H8" s="9"/>
    </row>
    <row r="9" spans="1:21" ht="18.75" x14ac:dyDescent="0.25">
      <c r="A9" s="197" t="str">
        <f>'1. паспорт местоположение'!A9:C9</f>
        <v>Акционерного общества "Братская электросетевая компания"</v>
      </c>
      <c r="B9" s="197"/>
      <c r="C9" s="6"/>
      <c r="D9" s="6"/>
      <c r="E9" s="6"/>
      <c r="F9" s="6"/>
      <c r="G9" s="6"/>
      <c r="H9" s="6"/>
    </row>
    <row r="10" spans="1:21" x14ac:dyDescent="0.25">
      <c r="A10" s="195" t="s">
        <v>8</v>
      </c>
      <c r="B10" s="195"/>
      <c r="C10" s="4"/>
      <c r="D10" s="4"/>
      <c r="E10" s="4"/>
      <c r="F10" s="4"/>
      <c r="G10" s="4"/>
      <c r="H10" s="4"/>
    </row>
    <row r="11" spans="1:21" ht="18.75" x14ac:dyDescent="0.25">
      <c r="A11" s="9"/>
      <c r="B11" s="9"/>
      <c r="C11" s="9"/>
      <c r="D11" s="9"/>
      <c r="E11" s="9"/>
      <c r="F11" s="9"/>
      <c r="G11" s="9"/>
      <c r="H11" s="9"/>
    </row>
    <row r="12" spans="1:21" ht="18.75" x14ac:dyDescent="0.25">
      <c r="A12" s="198" t="str">
        <f>'1. паспорт местоположение'!A12:C12</f>
        <v>O_1.5.4</v>
      </c>
      <c r="B12" s="198"/>
      <c r="C12" s="5"/>
      <c r="D12" s="5"/>
      <c r="E12" s="5"/>
      <c r="F12" s="5"/>
      <c r="G12" s="5"/>
      <c r="H12" s="5"/>
      <c r="I12" s="5"/>
      <c r="J12" s="5"/>
      <c r="K12" s="5"/>
      <c r="L12" s="5"/>
      <c r="M12" s="5"/>
      <c r="N12" s="5"/>
      <c r="O12" s="5"/>
      <c r="P12" s="5"/>
      <c r="Q12" s="5"/>
      <c r="R12" s="5"/>
      <c r="S12" s="5"/>
      <c r="T12" s="5"/>
      <c r="U12" s="5"/>
    </row>
    <row r="13" spans="1:21" x14ac:dyDescent="0.25">
      <c r="A13" s="195" t="s">
        <v>7</v>
      </c>
      <c r="B13" s="195"/>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39"/>
      <c r="K14" s="39"/>
      <c r="L14" s="39"/>
      <c r="M14" s="39"/>
      <c r="N14" s="39"/>
      <c r="O14" s="39"/>
      <c r="P14" s="39"/>
      <c r="Q14" s="39"/>
      <c r="R14" s="39"/>
      <c r="S14" s="39"/>
      <c r="T14" s="39"/>
      <c r="U14" s="39"/>
    </row>
    <row r="15" spans="1:21" ht="127.5" customHeight="1" x14ac:dyDescent="0.25">
      <c r="A15"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96"/>
      <c r="C15" s="5"/>
      <c r="D15" s="5"/>
      <c r="E15" s="5"/>
      <c r="F15" s="5"/>
      <c r="G15" s="5"/>
      <c r="H15" s="5"/>
      <c r="I15" s="5"/>
      <c r="J15" s="5"/>
      <c r="K15" s="5"/>
      <c r="L15" s="5"/>
      <c r="M15" s="5"/>
      <c r="N15" s="5"/>
      <c r="O15" s="5"/>
      <c r="P15" s="5"/>
      <c r="Q15" s="5"/>
      <c r="R15" s="5"/>
      <c r="S15" s="5"/>
      <c r="T15" s="5"/>
      <c r="U15" s="5"/>
    </row>
    <row r="16" spans="1:21" x14ac:dyDescent="0.25">
      <c r="A16" s="195" t="s">
        <v>6</v>
      </c>
      <c r="B16" s="195"/>
      <c r="C16" s="4"/>
      <c r="D16" s="4"/>
      <c r="E16" s="4"/>
      <c r="F16" s="4"/>
      <c r="G16" s="4"/>
      <c r="H16" s="4"/>
    </row>
    <row r="17" spans="1:2" x14ac:dyDescent="0.25">
      <c r="B17" s="87"/>
    </row>
    <row r="18" spans="1:2" ht="33.75" customHeight="1" x14ac:dyDescent="0.3">
      <c r="A18" s="329" t="s">
        <v>463</v>
      </c>
      <c r="B18" s="290"/>
    </row>
    <row r="19" spans="1:2" x14ac:dyDescent="0.25">
      <c r="B19" s="26"/>
    </row>
    <row r="20" spans="1:2" x14ac:dyDescent="0.25">
      <c r="B20" s="88"/>
    </row>
    <row r="21" spans="1:2" ht="195" x14ac:dyDescent="0.25">
      <c r="A21" s="119" t="s">
        <v>348</v>
      </c>
      <c r="B21" s="121" t="s">
        <v>545</v>
      </c>
    </row>
    <row r="22" spans="1:2" x14ac:dyDescent="0.25">
      <c r="A22" s="119" t="s">
        <v>349</v>
      </c>
      <c r="B22" s="121" t="str">
        <f>'1. паспорт местоположение'!C27</f>
        <v>г.Братск</v>
      </c>
    </row>
    <row r="23" spans="1:2" x14ac:dyDescent="0.25">
      <c r="A23" s="119" t="s">
        <v>316</v>
      </c>
      <c r="B23" s="122" t="s">
        <v>492</v>
      </c>
    </row>
    <row r="24" spans="1:2" x14ac:dyDescent="0.25">
      <c r="A24" s="119" t="s">
        <v>350</v>
      </c>
      <c r="B24" s="122" t="s">
        <v>487</v>
      </c>
    </row>
    <row r="25" spans="1:2" x14ac:dyDescent="0.25">
      <c r="A25" s="120" t="s">
        <v>351</v>
      </c>
      <c r="B25" s="123" t="s">
        <v>549</v>
      </c>
    </row>
    <row r="26" spans="1:2" x14ac:dyDescent="0.25">
      <c r="A26" s="120" t="s">
        <v>352</v>
      </c>
      <c r="B26" s="340" t="s">
        <v>544</v>
      </c>
    </row>
    <row r="27" spans="1:2" ht="28.5" x14ac:dyDescent="0.25">
      <c r="A27" s="120" t="s">
        <v>494</v>
      </c>
      <c r="B27" s="127">
        <f>'6.2. Паспорт фин осв ввод'!D24</f>
        <v>25.969296000000003</v>
      </c>
    </row>
    <row r="28" spans="1:2" x14ac:dyDescent="0.25">
      <c r="A28" s="121" t="s">
        <v>353</v>
      </c>
      <c r="B28" s="121" t="s">
        <v>550</v>
      </c>
    </row>
    <row r="29" spans="1:2" ht="28.5" x14ac:dyDescent="0.25">
      <c r="A29" s="120" t="s">
        <v>354</v>
      </c>
      <c r="B29" s="124" t="s">
        <v>487</v>
      </c>
    </row>
    <row r="30" spans="1:2" ht="28.5" x14ac:dyDescent="0.25">
      <c r="A30" s="120" t="s">
        <v>355</v>
      </c>
      <c r="B30" s="124" t="s">
        <v>487</v>
      </c>
    </row>
    <row r="31" spans="1:2" x14ac:dyDescent="0.25">
      <c r="A31" s="121" t="s">
        <v>356</v>
      </c>
      <c r="B31" s="124" t="s">
        <v>487</v>
      </c>
    </row>
    <row r="32" spans="1:2" ht="28.5" x14ac:dyDescent="0.25">
      <c r="A32" s="120" t="s">
        <v>357</v>
      </c>
      <c r="B32" s="124" t="s">
        <v>487</v>
      </c>
    </row>
    <row r="33" spans="1:2" ht="30" x14ac:dyDescent="0.25">
      <c r="A33" s="121" t="s">
        <v>358</v>
      </c>
      <c r="B33" s="124" t="s">
        <v>487</v>
      </c>
    </row>
    <row r="34" spans="1:2" x14ac:dyDescent="0.25">
      <c r="A34" s="121" t="s">
        <v>359</v>
      </c>
      <c r="B34" s="124" t="s">
        <v>487</v>
      </c>
    </row>
    <row r="35" spans="1:2" x14ac:dyDescent="0.25">
      <c r="A35" s="121" t="s">
        <v>360</v>
      </c>
      <c r="B35" s="124" t="s">
        <v>487</v>
      </c>
    </row>
    <row r="36" spans="1:2" x14ac:dyDescent="0.25">
      <c r="A36" s="121" t="s">
        <v>361</v>
      </c>
      <c r="B36" s="124" t="s">
        <v>487</v>
      </c>
    </row>
    <row r="37" spans="1:2" ht="28.5" x14ac:dyDescent="0.25">
      <c r="A37" s="120" t="s">
        <v>362</v>
      </c>
      <c r="B37" s="124" t="s">
        <v>487</v>
      </c>
    </row>
    <row r="38" spans="1:2" ht="30" x14ac:dyDescent="0.25">
      <c r="A38" s="121" t="s">
        <v>358</v>
      </c>
      <c r="B38" s="124" t="s">
        <v>487</v>
      </c>
    </row>
    <row r="39" spans="1:2" x14ac:dyDescent="0.25">
      <c r="A39" s="121" t="s">
        <v>359</v>
      </c>
      <c r="B39" s="124" t="s">
        <v>487</v>
      </c>
    </row>
    <row r="40" spans="1:2" x14ac:dyDescent="0.25">
      <c r="A40" s="121" t="s">
        <v>360</v>
      </c>
      <c r="B40" s="124" t="s">
        <v>487</v>
      </c>
    </row>
    <row r="41" spans="1:2" x14ac:dyDescent="0.25">
      <c r="A41" s="121" t="s">
        <v>361</v>
      </c>
      <c r="B41" s="124" t="s">
        <v>487</v>
      </c>
    </row>
    <row r="42" spans="1:2" ht="28.5" x14ac:dyDescent="0.25">
      <c r="A42" s="120" t="s">
        <v>363</v>
      </c>
      <c r="B42" s="124" t="s">
        <v>487</v>
      </c>
    </row>
    <row r="43" spans="1:2" ht="30" x14ac:dyDescent="0.25">
      <c r="A43" s="121" t="s">
        <v>358</v>
      </c>
      <c r="B43" s="124" t="s">
        <v>487</v>
      </c>
    </row>
    <row r="44" spans="1:2" x14ac:dyDescent="0.25">
      <c r="A44" s="121" t="s">
        <v>359</v>
      </c>
      <c r="B44" s="124" t="s">
        <v>487</v>
      </c>
    </row>
    <row r="45" spans="1:2" x14ac:dyDescent="0.25">
      <c r="A45" s="121" t="s">
        <v>360</v>
      </c>
      <c r="B45" s="124" t="s">
        <v>487</v>
      </c>
    </row>
    <row r="46" spans="1:2" x14ac:dyDescent="0.25">
      <c r="A46" s="121" t="s">
        <v>361</v>
      </c>
      <c r="B46" s="124" t="s">
        <v>487</v>
      </c>
    </row>
    <row r="47" spans="1:2" ht="28.5" x14ac:dyDescent="0.25">
      <c r="A47" s="120" t="s">
        <v>364</v>
      </c>
      <c r="B47" s="124" t="s">
        <v>487</v>
      </c>
    </row>
    <row r="48" spans="1:2" x14ac:dyDescent="0.25">
      <c r="A48" s="121" t="s">
        <v>356</v>
      </c>
      <c r="B48" s="124" t="s">
        <v>487</v>
      </c>
    </row>
    <row r="49" spans="1:2" x14ac:dyDescent="0.25">
      <c r="A49" s="121" t="s">
        <v>365</v>
      </c>
      <c r="B49" s="124" t="s">
        <v>487</v>
      </c>
    </row>
    <row r="50" spans="1:2" x14ac:dyDescent="0.25">
      <c r="A50" s="121" t="s">
        <v>366</v>
      </c>
      <c r="B50" s="124" t="s">
        <v>487</v>
      </c>
    </row>
    <row r="51" spans="1:2" x14ac:dyDescent="0.25">
      <c r="A51" s="121" t="s">
        <v>367</v>
      </c>
      <c r="B51" s="124" t="s">
        <v>487</v>
      </c>
    </row>
    <row r="52" spans="1:2" x14ac:dyDescent="0.25">
      <c r="A52" s="120" t="s">
        <v>368</v>
      </c>
      <c r="B52" s="124" t="s">
        <v>487</v>
      </c>
    </row>
    <row r="53" spans="1:2" x14ac:dyDescent="0.25">
      <c r="A53" s="120" t="s">
        <v>369</v>
      </c>
      <c r="B53" s="124" t="s">
        <v>487</v>
      </c>
    </row>
    <row r="54" spans="1:2" x14ac:dyDescent="0.25">
      <c r="A54" s="120" t="s">
        <v>370</v>
      </c>
      <c r="B54" s="124" t="s">
        <v>487</v>
      </c>
    </row>
    <row r="55" spans="1:2" x14ac:dyDescent="0.25">
      <c r="A55" s="120" t="s">
        <v>371</v>
      </c>
      <c r="B55" s="124" t="s">
        <v>487</v>
      </c>
    </row>
    <row r="56" spans="1:2" ht="15.75" customHeight="1" x14ac:dyDescent="0.25">
      <c r="A56" s="120" t="s">
        <v>372</v>
      </c>
      <c r="B56" s="124" t="s">
        <v>487</v>
      </c>
    </row>
    <row r="57" spans="1:2" x14ac:dyDescent="0.25">
      <c r="A57" s="121" t="s">
        <v>373</v>
      </c>
      <c r="B57" s="124" t="s">
        <v>487</v>
      </c>
    </row>
    <row r="58" spans="1:2" x14ac:dyDescent="0.25">
      <c r="A58" s="121" t="s">
        <v>374</v>
      </c>
      <c r="B58" s="124" t="s">
        <v>487</v>
      </c>
    </row>
    <row r="59" spans="1:2" x14ac:dyDescent="0.25">
      <c r="A59" s="121" t="s">
        <v>375</v>
      </c>
      <c r="B59" s="124" t="s">
        <v>487</v>
      </c>
    </row>
    <row r="60" spans="1:2" x14ac:dyDescent="0.25">
      <c r="A60" s="121" t="s">
        <v>376</v>
      </c>
      <c r="B60" s="124" t="s">
        <v>487</v>
      </c>
    </row>
    <row r="61" spans="1:2" x14ac:dyDescent="0.25">
      <c r="A61" s="121" t="s">
        <v>377</v>
      </c>
      <c r="B61" s="124" t="s">
        <v>487</v>
      </c>
    </row>
    <row r="62" spans="1:2" ht="30" x14ac:dyDescent="0.25">
      <c r="A62" s="121" t="s">
        <v>378</v>
      </c>
      <c r="B62" s="124" t="s">
        <v>487</v>
      </c>
    </row>
    <row r="63" spans="1:2" ht="28.5" x14ac:dyDescent="0.25">
      <c r="A63" s="120" t="s">
        <v>379</v>
      </c>
      <c r="B63" s="124" t="s">
        <v>487</v>
      </c>
    </row>
    <row r="64" spans="1:2" x14ac:dyDescent="0.25">
      <c r="A64" s="121" t="s">
        <v>356</v>
      </c>
      <c r="B64" s="124" t="s">
        <v>487</v>
      </c>
    </row>
    <row r="65" spans="1:2" x14ac:dyDescent="0.25">
      <c r="A65" s="121" t="s">
        <v>380</v>
      </c>
      <c r="B65" s="124" t="s">
        <v>487</v>
      </c>
    </row>
    <row r="66" spans="1:2" x14ac:dyDescent="0.25">
      <c r="A66" s="121" t="s">
        <v>381</v>
      </c>
      <c r="B66" s="124" t="s">
        <v>487</v>
      </c>
    </row>
    <row r="67" spans="1:2" x14ac:dyDescent="0.25">
      <c r="A67" s="120" t="s">
        <v>382</v>
      </c>
      <c r="B67" s="124" t="s">
        <v>487</v>
      </c>
    </row>
    <row r="68" spans="1:2" x14ac:dyDescent="0.25">
      <c r="A68" s="120" t="s">
        <v>383</v>
      </c>
      <c r="B68" s="124" t="s">
        <v>487</v>
      </c>
    </row>
    <row r="69" spans="1:2" x14ac:dyDescent="0.25">
      <c r="A69" s="121" t="s">
        <v>384</v>
      </c>
      <c r="B69" s="124" t="s">
        <v>487</v>
      </c>
    </row>
    <row r="70" spans="1:2" x14ac:dyDescent="0.25">
      <c r="A70" s="121" t="s">
        <v>385</v>
      </c>
      <c r="B70" s="124" t="s">
        <v>487</v>
      </c>
    </row>
    <row r="71" spans="1:2" x14ac:dyDescent="0.25">
      <c r="A71" s="121" t="s">
        <v>386</v>
      </c>
      <c r="B71" s="124" t="s">
        <v>487</v>
      </c>
    </row>
    <row r="72" spans="1:2" ht="28.5" x14ac:dyDescent="0.25">
      <c r="A72" s="120" t="s">
        <v>387</v>
      </c>
      <c r="B72" s="124" t="s">
        <v>487</v>
      </c>
    </row>
    <row r="73" spans="1:2" ht="28.5" customHeight="1" x14ac:dyDescent="0.25">
      <c r="A73" s="120" t="s">
        <v>388</v>
      </c>
      <c r="B73" s="124" t="s">
        <v>487</v>
      </c>
    </row>
    <row r="74" spans="1:2" x14ac:dyDescent="0.25">
      <c r="A74" s="121" t="s">
        <v>389</v>
      </c>
      <c r="B74" s="124" t="s">
        <v>487</v>
      </c>
    </row>
    <row r="75" spans="1:2" x14ac:dyDescent="0.25">
      <c r="A75" s="121" t="s">
        <v>390</v>
      </c>
      <c r="B75" s="124" t="s">
        <v>487</v>
      </c>
    </row>
    <row r="76" spans="1:2" x14ac:dyDescent="0.25">
      <c r="A76" s="121" t="s">
        <v>391</v>
      </c>
      <c r="B76" s="124" t="s">
        <v>487</v>
      </c>
    </row>
    <row r="77" spans="1:2" x14ac:dyDescent="0.25">
      <c r="A77" s="121" t="s">
        <v>392</v>
      </c>
      <c r="B77" s="124" t="s">
        <v>487</v>
      </c>
    </row>
    <row r="78" spans="1:2" x14ac:dyDescent="0.25">
      <c r="A78" s="122" t="s">
        <v>393</v>
      </c>
      <c r="B78" s="124" t="s">
        <v>487</v>
      </c>
    </row>
    <row r="81" spans="1:2" x14ac:dyDescent="0.25">
      <c r="A81" s="89"/>
      <c r="B81" s="90"/>
    </row>
    <row r="82" spans="1:2" x14ac:dyDescent="0.25">
      <c r="B82" s="91"/>
    </row>
    <row r="83" spans="1:2" x14ac:dyDescent="0.25">
      <c r="B83" s="9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60" zoomScaleNormal="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08"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94" t="str">
        <f>'1. паспорт местоположение'!A5:C5</f>
        <v>Год раскрытия информации: 2025 год</v>
      </c>
      <c r="B4" s="194"/>
      <c r="C4" s="194"/>
      <c r="D4" s="194"/>
      <c r="E4" s="194"/>
      <c r="F4" s="194"/>
      <c r="G4" s="194"/>
      <c r="H4" s="194"/>
      <c r="I4" s="194"/>
      <c r="J4" s="194"/>
      <c r="K4" s="194"/>
      <c r="L4" s="194"/>
      <c r="M4" s="194"/>
      <c r="N4" s="194"/>
      <c r="O4" s="194"/>
      <c r="P4" s="194"/>
      <c r="Q4" s="194"/>
      <c r="R4" s="194"/>
      <c r="S4" s="194"/>
    </row>
    <row r="5" spans="1:28" s="7" customFormat="1" ht="15.75" x14ac:dyDescent="0.2">
      <c r="A5" s="12"/>
    </row>
    <row r="6" spans="1:28" s="7" customFormat="1" ht="18.75" x14ac:dyDescent="0.2">
      <c r="A6" s="198" t="s">
        <v>9</v>
      </c>
      <c r="B6" s="198"/>
      <c r="C6" s="198"/>
      <c r="D6" s="198"/>
      <c r="E6" s="198"/>
      <c r="F6" s="198"/>
      <c r="G6" s="198"/>
      <c r="H6" s="198"/>
      <c r="I6" s="198"/>
      <c r="J6" s="198"/>
      <c r="K6" s="198"/>
      <c r="L6" s="198"/>
      <c r="M6" s="198"/>
      <c r="N6" s="198"/>
      <c r="O6" s="198"/>
      <c r="P6" s="198"/>
      <c r="Q6" s="198"/>
      <c r="R6" s="198"/>
      <c r="S6" s="198"/>
      <c r="T6" s="9"/>
      <c r="U6" s="9"/>
      <c r="V6" s="9"/>
      <c r="W6" s="9"/>
      <c r="X6" s="9"/>
      <c r="Y6" s="9"/>
      <c r="Z6" s="9"/>
      <c r="AA6" s="9"/>
      <c r="AB6" s="9"/>
    </row>
    <row r="7" spans="1:28" s="7" customFormat="1" ht="18.75" x14ac:dyDescent="0.2">
      <c r="A7" s="198"/>
      <c r="B7" s="198"/>
      <c r="C7" s="198"/>
      <c r="D7" s="198"/>
      <c r="E7" s="198"/>
      <c r="F7" s="198"/>
      <c r="G7" s="198"/>
      <c r="H7" s="198"/>
      <c r="I7" s="198"/>
      <c r="J7" s="198"/>
      <c r="K7" s="198"/>
      <c r="L7" s="198"/>
      <c r="M7" s="198"/>
      <c r="N7" s="198"/>
      <c r="O7" s="198"/>
      <c r="P7" s="198"/>
      <c r="Q7" s="198"/>
      <c r="R7" s="198"/>
      <c r="S7" s="198"/>
      <c r="T7" s="9"/>
      <c r="U7" s="9"/>
      <c r="V7" s="9"/>
      <c r="W7" s="9"/>
      <c r="X7" s="9"/>
      <c r="Y7" s="9"/>
      <c r="Z7" s="9"/>
      <c r="AA7" s="9"/>
      <c r="AB7" s="9"/>
    </row>
    <row r="8" spans="1:28" s="7" customFormat="1" ht="18.75" x14ac:dyDescent="0.2">
      <c r="A8" s="197" t="str">
        <f>'1. паспорт местоположение'!A9:C9</f>
        <v>Акционерного общества "Братская электросетевая компания"</v>
      </c>
      <c r="B8" s="197"/>
      <c r="C8" s="197"/>
      <c r="D8" s="197"/>
      <c r="E8" s="197"/>
      <c r="F8" s="197"/>
      <c r="G8" s="197"/>
      <c r="H8" s="197"/>
      <c r="I8" s="197"/>
      <c r="J8" s="197"/>
      <c r="K8" s="197"/>
      <c r="L8" s="197"/>
      <c r="M8" s="197"/>
      <c r="N8" s="197"/>
      <c r="O8" s="197"/>
      <c r="P8" s="197"/>
      <c r="Q8" s="197"/>
      <c r="R8" s="197"/>
      <c r="S8" s="197"/>
      <c r="T8" s="9"/>
      <c r="U8" s="9"/>
      <c r="V8" s="9"/>
      <c r="W8" s="9"/>
      <c r="X8" s="9"/>
      <c r="Y8" s="9"/>
      <c r="Z8" s="9"/>
      <c r="AA8" s="9"/>
      <c r="AB8" s="9"/>
    </row>
    <row r="9" spans="1:28" s="7" customFormat="1" ht="18.75" x14ac:dyDescent="0.2">
      <c r="A9" s="195" t="s">
        <v>8</v>
      </c>
      <c r="B9" s="195"/>
      <c r="C9" s="195"/>
      <c r="D9" s="195"/>
      <c r="E9" s="195"/>
      <c r="F9" s="195"/>
      <c r="G9" s="195"/>
      <c r="H9" s="195"/>
      <c r="I9" s="195"/>
      <c r="J9" s="195"/>
      <c r="K9" s="195"/>
      <c r="L9" s="195"/>
      <c r="M9" s="195"/>
      <c r="N9" s="195"/>
      <c r="O9" s="195"/>
      <c r="P9" s="195"/>
      <c r="Q9" s="195"/>
      <c r="R9" s="195"/>
      <c r="S9" s="195"/>
      <c r="T9" s="9"/>
      <c r="U9" s="9"/>
      <c r="V9" s="9"/>
      <c r="W9" s="9"/>
      <c r="X9" s="9"/>
      <c r="Y9" s="9"/>
      <c r="Z9" s="9"/>
      <c r="AA9" s="9"/>
      <c r="AB9" s="9"/>
    </row>
    <row r="10" spans="1:28" s="7" customFormat="1" ht="18.75" x14ac:dyDescent="0.2">
      <c r="A10" s="198"/>
      <c r="B10" s="198"/>
      <c r="C10" s="198"/>
      <c r="D10" s="198"/>
      <c r="E10" s="198"/>
      <c r="F10" s="198"/>
      <c r="G10" s="198"/>
      <c r="H10" s="198"/>
      <c r="I10" s="198"/>
      <c r="J10" s="198"/>
      <c r="K10" s="198"/>
      <c r="L10" s="198"/>
      <c r="M10" s="198"/>
      <c r="N10" s="198"/>
      <c r="O10" s="198"/>
      <c r="P10" s="198"/>
      <c r="Q10" s="198"/>
      <c r="R10" s="198"/>
      <c r="S10" s="198"/>
      <c r="T10" s="9"/>
      <c r="U10" s="9"/>
      <c r="V10" s="9"/>
      <c r="W10" s="9"/>
      <c r="X10" s="9"/>
      <c r="Y10" s="9"/>
      <c r="Z10" s="9"/>
      <c r="AA10" s="9"/>
      <c r="AB10" s="9"/>
    </row>
    <row r="11" spans="1:28" s="7" customFormat="1" ht="18.75" x14ac:dyDescent="0.2">
      <c r="A11" s="198" t="str">
        <f>'1. паспорт местоположение'!A12:C12</f>
        <v>O_1.5.4</v>
      </c>
      <c r="B11" s="198"/>
      <c r="C11" s="198"/>
      <c r="D11" s="198"/>
      <c r="E11" s="198"/>
      <c r="F11" s="198"/>
      <c r="G11" s="198"/>
      <c r="H11" s="198"/>
      <c r="I11" s="198"/>
      <c r="J11" s="198"/>
      <c r="K11" s="198"/>
      <c r="L11" s="198"/>
      <c r="M11" s="198"/>
      <c r="N11" s="198"/>
      <c r="O11" s="198"/>
      <c r="P11" s="198"/>
      <c r="Q11" s="198"/>
      <c r="R11" s="198"/>
      <c r="S11" s="198"/>
      <c r="T11" s="9"/>
      <c r="U11" s="9"/>
      <c r="V11" s="9"/>
      <c r="W11" s="9"/>
      <c r="X11" s="9"/>
      <c r="Y11" s="9"/>
      <c r="Z11" s="9"/>
      <c r="AA11" s="9"/>
      <c r="AB11" s="9"/>
    </row>
    <row r="12" spans="1:28" s="7" customFormat="1" ht="18.75" x14ac:dyDescent="0.2">
      <c r="A12" s="195" t="s">
        <v>7</v>
      </c>
      <c r="B12" s="195"/>
      <c r="C12" s="195"/>
      <c r="D12" s="195"/>
      <c r="E12" s="195"/>
      <c r="F12" s="195"/>
      <c r="G12" s="195"/>
      <c r="H12" s="195"/>
      <c r="I12" s="195"/>
      <c r="J12" s="195"/>
      <c r="K12" s="195"/>
      <c r="L12" s="195"/>
      <c r="M12" s="195"/>
      <c r="N12" s="195"/>
      <c r="O12" s="195"/>
      <c r="P12" s="195"/>
      <c r="Q12" s="195"/>
      <c r="R12" s="195"/>
      <c r="S12" s="195"/>
      <c r="T12" s="9"/>
      <c r="U12" s="9"/>
      <c r="V12" s="9"/>
      <c r="W12" s="9"/>
      <c r="X12" s="9"/>
      <c r="Y12" s="9"/>
      <c r="Z12" s="9"/>
      <c r="AA12" s="9"/>
      <c r="AB12" s="9"/>
    </row>
    <row r="13" spans="1:28" s="7"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2" customFormat="1" ht="47.25" customHeight="1" x14ac:dyDescent="0.2">
      <c r="A14"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4" s="196"/>
      <c r="C14" s="196"/>
      <c r="D14" s="196"/>
      <c r="E14" s="196"/>
      <c r="F14" s="196"/>
      <c r="G14" s="196"/>
      <c r="H14" s="196"/>
      <c r="I14" s="196"/>
      <c r="J14" s="196"/>
      <c r="K14" s="196"/>
      <c r="L14" s="196"/>
      <c r="M14" s="196"/>
      <c r="N14" s="196"/>
      <c r="O14" s="196"/>
      <c r="P14" s="196"/>
      <c r="Q14" s="196"/>
      <c r="R14" s="196"/>
      <c r="S14" s="196"/>
      <c r="T14" s="6"/>
      <c r="U14" s="6"/>
      <c r="V14" s="6"/>
      <c r="W14" s="6"/>
      <c r="X14" s="6"/>
      <c r="Y14" s="6"/>
      <c r="Z14" s="6"/>
      <c r="AA14" s="6"/>
      <c r="AB14" s="6"/>
    </row>
    <row r="15" spans="1:28" s="2"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4"/>
      <c r="U15" s="4"/>
      <c r="V15" s="4"/>
      <c r="W15" s="4"/>
      <c r="X15" s="4"/>
      <c r="Y15" s="4"/>
      <c r="Z15" s="4"/>
      <c r="AA15" s="4"/>
      <c r="AB15" s="4"/>
    </row>
    <row r="16" spans="1:28" s="2"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2" customFormat="1" ht="45.75" customHeight="1" x14ac:dyDescent="0.2">
      <c r="A17" s="196" t="s">
        <v>441</v>
      </c>
      <c r="B17" s="196"/>
      <c r="C17" s="196"/>
      <c r="D17" s="196"/>
      <c r="E17" s="196"/>
      <c r="F17" s="196"/>
      <c r="G17" s="196"/>
      <c r="H17" s="196"/>
      <c r="I17" s="196"/>
      <c r="J17" s="196"/>
      <c r="K17" s="196"/>
      <c r="L17" s="196"/>
      <c r="M17" s="196"/>
      <c r="N17" s="196"/>
      <c r="O17" s="196"/>
      <c r="P17" s="196"/>
      <c r="Q17" s="196"/>
      <c r="R17" s="196"/>
      <c r="S17" s="196"/>
      <c r="T17" s="5"/>
      <c r="U17" s="5"/>
      <c r="V17" s="5"/>
      <c r="W17" s="5"/>
      <c r="X17" s="5"/>
      <c r="Y17" s="5"/>
      <c r="Z17" s="5"/>
      <c r="AA17" s="5"/>
      <c r="AB17" s="5"/>
    </row>
    <row r="18" spans="1:28"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2" customFormat="1" ht="54" customHeight="1" x14ac:dyDescent="0.2">
      <c r="A19" s="202" t="s">
        <v>5</v>
      </c>
      <c r="B19" s="202" t="s">
        <v>93</v>
      </c>
      <c r="C19" s="203" t="s">
        <v>347</v>
      </c>
      <c r="D19" s="202" t="s">
        <v>346</v>
      </c>
      <c r="E19" s="202" t="s">
        <v>92</v>
      </c>
      <c r="F19" s="202" t="s">
        <v>91</v>
      </c>
      <c r="G19" s="202" t="s">
        <v>342</v>
      </c>
      <c r="H19" s="202" t="s">
        <v>90</v>
      </c>
      <c r="I19" s="202" t="s">
        <v>89</v>
      </c>
      <c r="J19" s="202" t="s">
        <v>88</v>
      </c>
      <c r="K19" s="202" t="s">
        <v>87</v>
      </c>
      <c r="L19" s="202" t="s">
        <v>86</v>
      </c>
      <c r="M19" s="202" t="s">
        <v>85</v>
      </c>
      <c r="N19" s="202" t="s">
        <v>84</v>
      </c>
      <c r="O19" s="202" t="s">
        <v>83</v>
      </c>
      <c r="P19" s="202" t="s">
        <v>82</v>
      </c>
      <c r="Q19" s="202" t="s">
        <v>345</v>
      </c>
      <c r="R19" s="202"/>
      <c r="S19" s="205" t="s">
        <v>439</v>
      </c>
      <c r="T19" s="3"/>
      <c r="U19" s="3"/>
      <c r="V19" s="3"/>
      <c r="W19" s="3"/>
      <c r="X19" s="3"/>
      <c r="Y19" s="3"/>
    </row>
    <row r="20" spans="1:28" s="2" customFormat="1" ht="180.75" customHeight="1" x14ac:dyDescent="0.2">
      <c r="A20" s="202"/>
      <c r="B20" s="202"/>
      <c r="C20" s="204"/>
      <c r="D20" s="202"/>
      <c r="E20" s="202"/>
      <c r="F20" s="202"/>
      <c r="G20" s="202"/>
      <c r="H20" s="202"/>
      <c r="I20" s="202"/>
      <c r="J20" s="202"/>
      <c r="K20" s="202"/>
      <c r="L20" s="202"/>
      <c r="M20" s="202"/>
      <c r="N20" s="202"/>
      <c r="O20" s="202"/>
      <c r="P20" s="202"/>
      <c r="Q20" s="24" t="s">
        <v>343</v>
      </c>
      <c r="R20" s="25" t="s">
        <v>344</v>
      </c>
      <c r="S20" s="205"/>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1"/>
  <sheetViews>
    <sheetView topLeftCell="A13" zoomScale="70" zoomScaleNormal="70" workbookViewId="0">
      <selection activeCell="P25" sqref="P25"/>
    </sheetView>
  </sheetViews>
  <sheetFormatPr defaultColWidth="10.7109375" defaultRowHeight="15.75" x14ac:dyDescent="0.25"/>
  <cols>
    <col min="1" max="1" width="9.5703125" style="28"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08"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94" t="str">
        <f>'1. паспорт местоположение'!A5:C5</f>
        <v>Год раскрытия информации: 2025 год</v>
      </c>
      <c r="B6" s="194"/>
      <c r="C6" s="194"/>
      <c r="D6" s="194"/>
      <c r="E6" s="194"/>
      <c r="F6" s="194"/>
      <c r="G6" s="194"/>
      <c r="H6" s="194"/>
      <c r="I6" s="194"/>
      <c r="J6" s="194"/>
      <c r="K6" s="194"/>
      <c r="L6" s="194"/>
      <c r="M6" s="194"/>
      <c r="N6" s="194"/>
      <c r="O6" s="194"/>
      <c r="P6" s="194"/>
      <c r="Q6" s="194"/>
      <c r="R6" s="194"/>
      <c r="S6" s="194"/>
      <c r="T6" s="194"/>
    </row>
    <row r="7" spans="1:20" s="7" customFormat="1" x14ac:dyDescent="0.2">
      <c r="A7" s="12"/>
    </row>
    <row r="8" spans="1:20" s="7" customFormat="1" ht="18.75" x14ac:dyDescent="0.2">
      <c r="A8" s="198" t="s">
        <v>9</v>
      </c>
      <c r="B8" s="198"/>
      <c r="C8" s="198"/>
      <c r="D8" s="198"/>
      <c r="E8" s="198"/>
      <c r="F8" s="198"/>
      <c r="G8" s="198"/>
      <c r="H8" s="198"/>
      <c r="I8" s="198"/>
      <c r="J8" s="198"/>
      <c r="K8" s="198"/>
      <c r="L8" s="198"/>
      <c r="M8" s="198"/>
      <c r="N8" s="198"/>
      <c r="O8" s="198"/>
      <c r="P8" s="198"/>
      <c r="Q8" s="198"/>
      <c r="R8" s="198"/>
      <c r="S8" s="198"/>
      <c r="T8" s="198"/>
    </row>
    <row r="9" spans="1:20" s="7" customFormat="1" ht="18.75" x14ac:dyDescent="0.2">
      <c r="A9" s="198"/>
      <c r="B9" s="198"/>
      <c r="C9" s="198"/>
      <c r="D9" s="198"/>
      <c r="E9" s="198"/>
      <c r="F9" s="198"/>
      <c r="G9" s="198"/>
      <c r="H9" s="198"/>
      <c r="I9" s="198"/>
      <c r="J9" s="198"/>
      <c r="K9" s="198"/>
      <c r="L9" s="198"/>
      <c r="M9" s="198"/>
      <c r="N9" s="198"/>
      <c r="O9" s="198"/>
      <c r="P9" s="198"/>
      <c r="Q9" s="198"/>
      <c r="R9" s="198"/>
      <c r="S9" s="198"/>
      <c r="T9" s="198"/>
    </row>
    <row r="10" spans="1:20" s="7" customFormat="1" ht="18.75" customHeight="1" x14ac:dyDescent="0.2">
      <c r="A10" s="197" t="str">
        <f>'1. паспорт местоположение'!A9:C9</f>
        <v>Акционерного общества "Братская электросетевая компания"</v>
      </c>
      <c r="B10" s="197"/>
      <c r="C10" s="197"/>
      <c r="D10" s="197"/>
      <c r="E10" s="197"/>
      <c r="F10" s="197"/>
      <c r="G10" s="197"/>
      <c r="H10" s="197"/>
      <c r="I10" s="197"/>
      <c r="J10" s="197"/>
      <c r="K10" s="197"/>
      <c r="L10" s="197"/>
      <c r="M10" s="197"/>
      <c r="N10" s="197"/>
      <c r="O10" s="197"/>
      <c r="P10" s="197"/>
      <c r="Q10" s="197"/>
      <c r="R10" s="197"/>
      <c r="S10" s="197"/>
      <c r="T10" s="197"/>
    </row>
    <row r="11" spans="1:20" s="7" customFormat="1" ht="18.75" customHeight="1" x14ac:dyDescent="0.2">
      <c r="A11" s="195" t="s">
        <v>8</v>
      </c>
      <c r="B11" s="195"/>
      <c r="C11" s="195"/>
      <c r="D11" s="195"/>
      <c r="E11" s="195"/>
      <c r="F11" s="195"/>
      <c r="G11" s="195"/>
      <c r="H11" s="195"/>
      <c r="I11" s="195"/>
      <c r="J11" s="195"/>
      <c r="K11" s="195"/>
      <c r="L11" s="195"/>
      <c r="M11" s="195"/>
      <c r="N11" s="195"/>
      <c r="O11" s="195"/>
      <c r="P11" s="195"/>
      <c r="Q11" s="195"/>
      <c r="R11" s="195"/>
      <c r="S11" s="195"/>
      <c r="T11" s="195"/>
    </row>
    <row r="12" spans="1:20" s="7" customFormat="1" ht="18.75" x14ac:dyDescent="0.2">
      <c r="A12" s="198"/>
      <c r="B12" s="198"/>
      <c r="C12" s="198"/>
      <c r="D12" s="198"/>
      <c r="E12" s="198"/>
      <c r="F12" s="198"/>
      <c r="G12" s="198"/>
      <c r="H12" s="198"/>
      <c r="I12" s="198"/>
      <c r="J12" s="198"/>
      <c r="K12" s="198"/>
      <c r="L12" s="198"/>
      <c r="M12" s="198"/>
      <c r="N12" s="198"/>
      <c r="O12" s="198"/>
      <c r="P12" s="198"/>
      <c r="Q12" s="198"/>
      <c r="R12" s="198"/>
      <c r="S12" s="198"/>
      <c r="T12" s="198"/>
    </row>
    <row r="13" spans="1:20" s="7" customFormat="1" ht="18.75" customHeight="1" x14ac:dyDescent="0.2">
      <c r="A13" s="198" t="str">
        <f>'1. паспорт местоположение'!A12:C12</f>
        <v>O_1.5.4</v>
      </c>
      <c r="B13" s="198"/>
      <c r="C13" s="198"/>
      <c r="D13" s="198"/>
      <c r="E13" s="198"/>
      <c r="F13" s="198"/>
      <c r="G13" s="198"/>
      <c r="H13" s="198"/>
      <c r="I13" s="198"/>
      <c r="J13" s="198"/>
      <c r="K13" s="198"/>
      <c r="L13" s="198"/>
      <c r="M13" s="198"/>
      <c r="N13" s="198"/>
      <c r="O13" s="198"/>
      <c r="P13" s="198"/>
      <c r="Q13" s="198"/>
      <c r="R13" s="198"/>
      <c r="S13" s="198"/>
      <c r="T13" s="198"/>
    </row>
    <row r="14" spans="1:20" s="7" customFormat="1" ht="18.75" customHeight="1" x14ac:dyDescent="0.2">
      <c r="A14" s="195" t="s">
        <v>7</v>
      </c>
      <c r="B14" s="195"/>
      <c r="C14" s="195"/>
      <c r="D14" s="195"/>
      <c r="E14" s="195"/>
      <c r="F14" s="195"/>
      <c r="G14" s="195"/>
      <c r="H14" s="195"/>
      <c r="I14" s="195"/>
      <c r="J14" s="195"/>
      <c r="K14" s="195"/>
      <c r="L14" s="195"/>
      <c r="M14" s="195"/>
      <c r="N14" s="195"/>
      <c r="O14" s="195"/>
      <c r="P14" s="195"/>
      <c r="Q14" s="195"/>
      <c r="R14" s="195"/>
      <c r="S14" s="195"/>
      <c r="T14" s="195"/>
    </row>
    <row r="15" spans="1:20" s="7"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row>
    <row r="16" spans="1:20" s="2" customFormat="1" ht="95.25" customHeight="1" x14ac:dyDescent="0.2">
      <c r="A16"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6" s="196"/>
      <c r="C16" s="196"/>
      <c r="D16" s="196"/>
      <c r="E16" s="196"/>
      <c r="F16" s="196"/>
      <c r="G16" s="196"/>
      <c r="H16" s="196"/>
      <c r="I16" s="196"/>
      <c r="J16" s="196"/>
      <c r="K16" s="196"/>
      <c r="L16" s="196"/>
      <c r="M16" s="196"/>
      <c r="N16" s="196"/>
      <c r="O16" s="196"/>
      <c r="P16" s="196"/>
      <c r="Q16" s="196"/>
      <c r="R16" s="196"/>
      <c r="S16" s="196"/>
      <c r="T16" s="196"/>
    </row>
    <row r="17" spans="1:113" s="2"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113" s="2"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row>
    <row r="19" spans="1:113" s="2" customFormat="1" ht="15" customHeight="1" x14ac:dyDescent="0.2">
      <c r="A19" s="197" t="s">
        <v>445</v>
      </c>
      <c r="B19" s="197"/>
      <c r="C19" s="197"/>
      <c r="D19" s="197"/>
      <c r="E19" s="197"/>
      <c r="F19" s="197"/>
      <c r="G19" s="197"/>
      <c r="H19" s="197"/>
      <c r="I19" s="197"/>
      <c r="J19" s="197"/>
      <c r="K19" s="197"/>
      <c r="L19" s="197"/>
      <c r="M19" s="197"/>
      <c r="N19" s="197"/>
      <c r="O19" s="197"/>
      <c r="P19" s="197"/>
      <c r="Q19" s="197"/>
      <c r="R19" s="197"/>
      <c r="S19" s="197"/>
      <c r="T19" s="197"/>
    </row>
    <row r="20" spans="1:113" s="29" customFormat="1" ht="21" customHeight="1" x14ac:dyDescent="0.25">
      <c r="A20" s="209"/>
      <c r="B20" s="209"/>
      <c r="C20" s="209"/>
      <c r="D20" s="209"/>
      <c r="E20" s="209"/>
      <c r="F20" s="209"/>
      <c r="G20" s="209"/>
      <c r="H20" s="209"/>
      <c r="I20" s="209"/>
      <c r="J20" s="209"/>
      <c r="K20" s="209"/>
      <c r="L20" s="209"/>
      <c r="M20" s="209"/>
      <c r="N20" s="209"/>
      <c r="O20" s="209"/>
      <c r="P20" s="209"/>
      <c r="Q20" s="209"/>
      <c r="R20" s="209"/>
      <c r="S20" s="209"/>
      <c r="T20" s="209"/>
    </row>
    <row r="21" spans="1:113" ht="46.5" customHeight="1" x14ac:dyDescent="0.25">
      <c r="A21" s="210" t="s">
        <v>5</v>
      </c>
      <c r="B21" s="213" t="s">
        <v>216</v>
      </c>
      <c r="C21" s="214"/>
      <c r="D21" s="217" t="s">
        <v>115</v>
      </c>
      <c r="E21" s="213" t="s">
        <v>472</v>
      </c>
      <c r="F21" s="214"/>
      <c r="G21" s="213" t="s">
        <v>237</v>
      </c>
      <c r="H21" s="214"/>
      <c r="I21" s="213" t="s">
        <v>114</v>
      </c>
      <c r="J21" s="214"/>
      <c r="K21" s="217" t="s">
        <v>113</v>
      </c>
      <c r="L21" s="213" t="s">
        <v>112</v>
      </c>
      <c r="M21" s="214"/>
      <c r="N21" s="213" t="s">
        <v>468</v>
      </c>
      <c r="O21" s="214"/>
      <c r="P21" s="217" t="s">
        <v>111</v>
      </c>
      <c r="Q21" s="206" t="s">
        <v>110</v>
      </c>
      <c r="R21" s="207"/>
      <c r="S21" s="206" t="s">
        <v>109</v>
      </c>
      <c r="T21" s="208"/>
    </row>
    <row r="22" spans="1:113" ht="204.75" customHeight="1" x14ac:dyDescent="0.25">
      <c r="A22" s="211"/>
      <c r="B22" s="215"/>
      <c r="C22" s="216"/>
      <c r="D22" s="220"/>
      <c r="E22" s="215"/>
      <c r="F22" s="216"/>
      <c r="G22" s="215"/>
      <c r="H22" s="216"/>
      <c r="I22" s="215"/>
      <c r="J22" s="216"/>
      <c r="K22" s="218"/>
      <c r="L22" s="215"/>
      <c r="M22" s="216"/>
      <c r="N22" s="215"/>
      <c r="O22" s="216"/>
      <c r="P22" s="218"/>
      <c r="Q22" s="58" t="s">
        <v>108</v>
      </c>
      <c r="R22" s="58" t="s">
        <v>444</v>
      </c>
      <c r="S22" s="58" t="s">
        <v>107</v>
      </c>
      <c r="T22" s="58" t="s">
        <v>106</v>
      </c>
    </row>
    <row r="23" spans="1:113" ht="51.75" customHeight="1" x14ac:dyDescent="0.25">
      <c r="A23" s="212"/>
      <c r="B23" s="58" t="s">
        <v>104</v>
      </c>
      <c r="C23" s="58" t="s">
        <v>105</v>
      </c>
      <c r="D23" s="218"/>
      <c r="E23" s="58" t="s">
        <v>104</v>
      </c>
      <c r="F23" s="58" t="s">
        <v>105</v>
      </c>
      <c r="G23" s="58" t="s">
        <v>104</v>
      </c>
      <c r="H23" s="58" t="s">
        <v>105</v>
      </c>
      <c r="I23" s="58" t="s">
        <v>104</v>
      </c>
      <c r="J23" s="58" t="s">
        <v>105</v>
      </c>
      <c r="K23" s="58" t="s">
        <v>104</v>
      </c>
      <c r="L23" s="58" t="s">
        <v>104</v>
      </c>
      <c r="M23" s="58" t="s">
        <v>105</v>
      </c>
      <c r="N23" s="58" t="s">
        <v>104</v>
      </c>
      <c r="O23" s="58" t="s">
        <v>105</v>
      </c>
      <c r="P23" s="59" t="s">
        <v>104</v>
      </c>
      <c r="Q23" s="58" t="s">
        <v>104</v>
      </c>
      <c r="R23" s="58" t="s">
        <v>104</v>
      </c>
      <c r="S23" s="58" t="s">
        <v>104</v>
      </c>
      <c r="T23" s="58" t="s">
        <v>104</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32" customFormat="1" ht="12.75" x14ac:dyDescent="0.2">
      <c r="A25" s="130" t="s">
        <v>487</v>
      </c>
      <c r="B25" s="130" t="s">
        <v>487</v>
      </c>
      <c r="C25" s="130" t="s">
        <v>487</v>
      </c>
      <c r="D25" s="130" t="s">
        <v>487</v>
      </c>
      <c r="E25" s="130" t="s">
        <v>487</v>
      </c>
      <c r="F25" s="130" t="s">
        <v>487</v>
      </c>
      <c r="G25" s="130" t="s">
        <v>487</v>
      </c>
      <c r="H25" s="130" t="s">
        <v>487</v>
      </c>
      <c r="I25" s="130" t="s">
        <v>487</v>
      </c>
      <c r="J25" s="130" t="s">
        <v>487</v>
      </c>
      <c r="K25" s="130" t="s">
        <v>487</v>
      </c>
      <c r="L25" s="130" t="s">
        <v>487</v>
      </c>
      <c r="M25" s="130" t="s">
        <v>487</v>
      </c>
      <c r="N25" s="130" t="s">
        <v>487</v>
      </c>
      <c r="O25" s="130" t="s">
        <v>487</v>
      </c>
      <c r="P25" s="130" t="s">
        <v>487</v>
      </c>
      <c r="Q25" s="130" t="s">
        <v>487</v>
      </c>
      <c r="R25" s="130" t="s">
        <v>487</v>
      </c>
      <c r="S25" s="130" t="s">
        <v>487</v>
      </c>
      <c r="T25" s="130" t="s">
        <v>487</v>
      </c>
    </row>
    <row r="26" spans="1:113" s="32" customFormat="1" ht="12.75" x14ac:dyDescent="0.2">
      <c r="B26" s="33"/>
      <c r="C26" s="33"/>
      <c r="K26" s="33"/>
    </row>
    <row r="27" spans="1:113" s="32" customFormat="1" x14ac:dyDescent="0.25">
      <c r="B27" s="28" t="s">
        <v>103</v>
      </c>
      <c r="C27" s="28"/>
      <c r="D27" s="28"/>
      <c r="E27" s="28"/>
      <c r="F27" s="28"/>
      <c r="G27" s="28"/>
      <c r="H27" s="28"/>
      <c r="I27" s="28"/>
      <c r="J27" s="28"/>
      <c r="K27" s="28"/>
      <c r="L27" s="28"/>
      <c r="M27" s="28"/>
      <c r="N27" s="28"/>
      <c r="O27" s="28"/>
      <c r="P27" s="28"/>
      <c r="Q27" s="28"/>
      <c r="R27" s="28"/>
    </row>
    <row r="28" spans="1:113" x14ac:dyDescent="0.25">
      <c r="B28" s="219" t="s">
        <v>476</v>
      </c>
      <c r="C28" s="219"/>
      <c r="D28" s="219"/>
      <c r="E28" s="219"/>
      <c r="F28" s="219"/>
      <c r="G28" s="219"/>
      <c r="H28" s="219"/>
      <c r="I28" s="219"/>
      <c r="J28" s="219"/>
      <c r="K28" s="219"/>
      <c r="L28" s="219"/>
      <c r="M28" s="219"/>
      <c r="N28" s="219"/>
      <c r="O28" s="219"/>
      <c r="P28" s="219"/>
      <c r="Q28" s="219"/>
      <c r="R28" s="219"/>
    </row>
    <row r="30" spans="1:113" x14ac:dyDescent="0.25">
      <c r="B30" s="30" t="s">
        <v>443</v>
      </c>
      <c r="C30" s="30"/>
      <c r="D30" s="30"/>
      <c r="E30" s="30"/>
      <c r="H30" s="30"/>
      <c r="I30" s="30"/>
      <c r="J30" s="30"/>
      <c r="K30" s="30"/>
      <c r="L30" s="30"/>
      <c r="M30" s="30"/>
      <c r="N30" s="30"/>
      <c r="O30" s="30"/>
      <c r="P30" s="30"/>
      <c r="Q30" s="30"/>
      <c r="R30" s="30"/>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row>
    <row r="31" spans="1:113" x14ac:dyDescent="0.25">
      <c r="B31" s="30" t="s">
        <v>102</v>
      </c>
      <c r="C31" s="30"/>
      <c r="D31" s="30"/>
      <c r="E31" s="30"/>
      <c r="H31" s="30"/>
      <c r="I31" s="30"/>
      <c r="J31" s="30"/>
      <c r="K31" s="30"/>
      <c r="L31" s="30"/>
      <c r="M31" s="30"/>
      <c r="N31" s="30"/>
      <c r="O31" s="30"/>
      <c r="P31" s="30"/>
      <c r="Q31" s="30"/>
      <c r="R31" s="30"/>
    </row>
    <row r="32" spans="1:113" x14ac:dyDescent="0.25">
      <c r="B32" s="30" t="s">
        <v>101</v>
      </c>
      <c r="C32" s="30"/>
      <c r="D32" s="30"/>
      <c r="E32" s="30"/>
      <c r="H32" s="30"/>
      <c r="I32" s="30"/>
      <c r="J32" s="30"/>
      <c r="K32" s="30"/>
      <c r="L32" s="30"/>
      <c r="M32" s="30"/>
      <c r="N32" s="30"/>
      <c r="O32" s="30"/>
      <c r="P32" s="30"/>
      <c r="Q32" s="30"/>
      <c r="R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row>
    <row r="33" spans="2:113" x14ac:dyDescent="0.25">
      <c r="B33" s="30" t="s">
        <v>100</v>
      </c>
      <c r="C33" s="30"/>
      <c r="D33" s="30"/>
      <c r="E33" s="30"/>
      <c r="H33" s="30"/>
      <c r="I33" s="30"/>
      <c r="J33" s="30"/>
      <c r="K33" s="30"/>
      <c r="L33" s="30"/>
      <c r="M33" s="30"/>
      <c r="N33" s="30"/>
      <c r="O33" s="30"/>
      <c r="P33" s="30"/>
      <c r="Q33" s="30"/>
      <c r="R33" s="30"/>
      <c r="S33" s="30"/>
      <c r="T33" s="30"/>
      <c r="U33" s="30"/>
      <c r="V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99</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98</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97</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96</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95</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94</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28"/>
  <sheetViews>
    <sheetView zoomScale="55" zoomScaleNormal="55" workbookViewId="0">
      <selection activeCell="E7" sqref="E7:Y7"/>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37" ht="25.5" customHeight="1" x14ac:dyDescent="0.25">
      <c r="AA1" s="108" t="s">
        <v>68</v>
      </c>
    </row>
    <row r="2" spans="1:37" s="7" customFormat="1" ht="18.75" customHeight="1" x14ac:dyDescent="0.25">
      <c r="E2" s="13"/>
      <c r="AA2" s="26" t="s">
        <v>10</v>
      </c>
    </row>
    <row r="3" spans="1:37" s="7" customFormat="1" ht="18.75" customHeight="1" x14ac:dyDescent="0.25">
      <c r="E3" s="13"/>
      <c r="AA3" s="26" t="s">
        <v>67</v>
      </c>
    </row>
    <row r="4" spans="1:37" s="7" customFormat="1" x14ac:dyDescent="0.2">
      <c r="E4" s="12"/>
    </row>
    <row r="5" spans="1:37" s="7" customFormat="1" ht="18.75" x14ac:dyDescent="0.2">
      <c r="A5" s="194" t="str">
        <f>'1. паспорт местоположение'!A5:C5</f>
        <v>Год раскрытия информации: 2025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37" s="7" customFormat="1" x14ac:dyDescent="0.2">
      <c r="A6" s="99"/>
      <c r="B6" s="99"/>
      <c r="C6" s="99"/>
      <c r="D6" s="99"/>
      <c r="E6" s="99"/>
      <c r="F6" s="99"/>
      <c r="G6" s="99"/>
      <c r="H6" s="99"/>
      <c r="I6" s="99"/>
      <c r="J6" s="99"/>
      <c r="K6" s="99"/>
      <c r="L6" s="99"/>
      <c r="M6" s="99"/>
      <c r="N6" s="99"/>
      <c r="O6" s="99"/>
      <c r="P6" s="99"/>
      <c r="Q6" s="99"/>
      <c r="R6" s="99"/>
      <c r="S6" s="99"/>
      <c r="T6" s="99"/>
    </row>
    <row r="7" spans="1:37" s="7" customFormat="1" ht="18.75" x14ac:dyDescent="0.2">
      <c r="E7" s="198" t="s">
        <v>9</v>
      </c>
      <c r="F7" s="198"/>
      <c r="G7" s="198"/>
      <c r="H7" s="198"/>
      <c r="I7" s="198"/>
      <c r="J7" s="198"/>
      <c r="K7" s="198"/>
      <c r="L7" s="198"/>
      <c r="M7" s="198"/>
      <c r="N7" s="198"/>
      <c r="O7" s="198"/>
      <c r="P7" s="198"/>
      <c r="Q7" s="198"/>
      <c r="R7" s="198"/>
      <c r="S7" s="198"/>
      <c r="T7" s="198"/>
      <c r="U7" s="198"/>
      <c r="V7" s="198"/>
      <c r="W7" s="198"/>
      <c r="X7" s="198"/>
      <c r="Y7" s="198"/>
    </row>
    <row r="8" spans="1:37" s="7" customFormat="1" ht="18.75" x14ac:dyDescent="0.2">
      <c r="E8" s="10"/>
      <c r="F8" s="10"/>
      <c r="G8" s="10"/>
      <c r="H8" s="10"/>
      <c r="I8" s="10"/>
      <c r="J8" s="10"/>
      <c r="K8" s="10"/>
      <c r="L8" s="10"/>
      <c r="M8" s="10"/>
      <c r="N8" s="10"/>
      <c r="O8" s="10"/>
      <c r="P8" s="10"/>
      <c r="Q8" s="10"/>
      <c r="R8" s="10"/>
      <c r="S8" s="9"/>
      <c r="T8" s="9"/>
      <c r="U8" s="9"/>
      <c r="V8" s="9"/>
      <c r="W8" s="9"/>
    </row>
    <row r="9" spans="1:37" s="7" customFormat="1" ht="18.75" customHeight="1" x14ac:dyDescent="0.2">
      <c r="E9" s="197" t="s">
        <v>496</v>
      </c>
      <c r="F9" s="197"/>
      <c r="G9" s="197"/>
      <c r="H9" s="197"/>
      <c r="I9" s="197"/>
      <c r="J9" s="197"/>
      <c r="K9" s="197"/>
      <c r="L9" s="197"/>
      <c r="M9" s="197"/>
      <c r="N9" s="197"/>
      <c r="O9" s="197"/>
      <c r="P9" s="197"/>
      <c r="Q9" s="197"/>
      <c r="R9" s="197"/>
      <c r="S9" s="197"/>
      <c r="T9" s="197"/>
      <c r="U9" s="197"/>
      <c r="V9" s="197"/>
      <c r="W9" s="197"/>
      <c r="X9" s="197"/>
      <c r="Y9" s="197"/>
    </row>
    <row r="10" spans="1:37" s="7" customFormat="1" ht="18.75" customHeight="1" x14ac:dyDescent="0.2">
      <c r="E10" s="195" t="s">
        <v>8</v>
      </c>
      <c r="F10" s="195"/>
      <c r="G10" s="195"/>
      <c r="H10" s="195"/>
      <c r="I10" s="195"/>
      <c r="J10" s="195"/>
      <c r="K10" s="195"/>
      <c r="L10" s="195"/>
      <c r="M10" s="195"/>
      <c r="N10" s="195"/>
      <c r="O10" s="195"/>
      <c r="P10" s="195"/>
      <c r="Q10" s="195"/>
      <c r="R10" s="195"/>
      <c r="S10" s="195"/>
      <c r="T10" s="195"/>
      <c r="U10" s="195"/>
      <c r="V10" s="195"/>
      <c r="W10" s="195"/>
      <c r="X10" s="195"/>
      <c r="Y10" s="195"/>
    </row>
    <row r="11" spans="1:37" s="7" customFormat="1" ht="18.75" x14ac:dyDescent="0.2">
      <c r="E11" s="10"/>
      <c r="F11" s="10"/>
      <c r="G11" s="10"/>
      <c r="H11" s="10"/>
      <c r="I11" s="10"/>
      <c r="J11" s="10"/>
      <c r="K11" s="10"/>
      <c r="L11" s="10"/>
      <c r="M11" s="10"/>
      <c r="N11" s="10"/>
      <c r="O11" s="10"/>
      <c r="P11" s="10"/>
      <c r="Q11" s="10"/>
      <c r="R11" s="10"/>
      <c r="S11" s="9"/>
      <c r="T11" s="9"/>
      <c r="U11" s="9"/>
      <c r="V11" s="9"/>
      <c r="W11" s="9"/>
    </row>
    <row r="12" spans="1:37" s="7" customFormat="1" ht="18.75" customHeight="1" x14ac:dyDescent="0.2">
      <c r="E12" s="198" t="s">
        <v>493</v>
      </c>
      <c r="F12" s="198"/>
      <c r="G12" s="198"/>
      <c r="H12" s="198"/>
      <c r="I12" s="198"/>
      <c r="J12" s="198"/>
      <c r="K12" s="198"/>
      <c r="L12" s="198"/>
      <c r="M12" s="198"/>
      <c r="N12" s="198"/>
      <c r="O12" s="198"/>
      <c r="P12" s="198"/>
      <c r="Q12" s="198"/>
      <c r="R12" s="198"/>
      <c r="S12" s="198"/>
      <c r="T12" s="198"/>
      <c r="U12" s="198"/>
      <c r="V12" s="198"/>
      <c r="W12" s="198"/>
      <c r="X12" s="198"/>
      <c r="Y12" s="198"/>
    </row>
    <row r="13" spans="1:37" s="7" customFormat="1" ht="18.75" customHeight="1" x14ac:dyDescent="0.2">
      <c r="E13" s="195" t="s">
        <v>7</v>
      </c>
      <c r="F13" s="195"/>
      <c r="G13" s="195"/>
      <c r="H13" s="195"/>
      <c r="I13" s="195"/>
      <c r="J13" s="195"/>
      <c r="K13" s="195"/>
      <c r="L13" s="195"/>
      <c r="M13" s="195"/>
      <c r="N13" s="195"/>
      <c r="O13" s="195"/>
      <c r="P13" s="195"/>
      <c r="Q13" s="195"/>
      <c r="R13" s="195"/>
      <c r="S13" s="195"/>
      <c r="T13" s="195"/>
      <c r="U13" s="195"/>
      <c r="V13" s="195"/>
      <c r="W13" s="195"/>
      <c r="X13" s="195"/>
      <c r="Y13" s="195"/>
    </row>
    <row r="14" spans="1:37" s="7" customFormat="1" ht="15.75" customHeight="1" x14ac:dyDescent="0.2">
      <c r="E14" s="3"/>
      <c r="F14" s="3"/>
      <c r="G14" s="3"/>
      <c r="H14" s="3"/>
      <c r="I14" s="3"/>
      <c r="J14" s="3"/>
      <c r="K14" s="3"/>
      <c r="L14" s="3"/>
      <c r="M14" s="3"/>
      <c r="N14" s="3"/>
      <c r="O14" s="3"/>
      <c r="P14" s="3"/>
      <c r="Q14" s="3"/>
      <c r="R14" s="3"/>
      <c r="S14" s="3"/>
      <c r="T14" s="3"/>
      <c r="U14" s="3"/>
      <c r="V14" s="3"/>
      <c r="W14" s="3"/>
    </row>
    <row r="15" spans="1:37" s="2" customFormat="1" ht="78.75" customHeight="1" x14ac:dyDescent="0.2">
      <c r="B15" s="196" t="s">
        <v>545</v>
      </c>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5"/>
      <c r="AC15" s="5"/>
      <c r="AD15" s="5"/>
      <c r="AE15" s="5"/>
      <c r="AF15" s="5"/>
      <c r="AG15" s="5"/>
      <c r="AH15" s="5"/>
      <c r="AI15" s="5"/>
      <c r="AJ15" s="5"/>
      <c r="AK15" s="5"/>
    </row>
    <row r="16" spans="1:37" s="2"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447</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s="29" customFormat="1" ht="21" customHeight="1" x14ac:dyDescent="0.25"/>
    <row r="21" spans="1:27" ht="15.75" customHeight="1" x14ac:dyDescent="0.25">
      <c r="A21" s="217" t="s">
        <v>5</v>
      </c>
      <c r="B21" s="213" t="s">
        <v>454</v>
      </c>
      <c r="C21" s="214"/>
      <c r="D21" s="213" t="s">
        <v>456</v>
      </c>
      <c r="E21" s="214"/>
      <c r="F21" s="206" t="s">
        <v>87</v>
      </c>
      <c r="G21" s="208"/>
      <c r="H21" s="208"/>
      <c r="I21" s="207"/>
      <c r="J21" s="217" t="s">
        <v>457</v>
      </c>
      <c r="K21" s="213" t="s">
        <v>458</v>
      </c>
      <c r="L21" s="214"/>
      <c r="M21" s="213" t="s">
        <v>459</v>
      </c>
      <c r="N21" s="214"/>
      <c r="O21" s="213" t="s">
        <v>446</v>
      </c>
      <c r="P21" s="214"/>
      <c r="Q21" s="213" t="s">
        <v>120</v>
      </c>
      <c r="R21" s="214"/>
      <c r="S21" s="217" t="s">
        <v>119</v>
      </c>
      <c r="T21" s="217" t="s">
        <v>460</v>
      </c>
      <c r="U21" s="217" t="s">
        <v>455</v>
      </c>
      <c r="V21" s="213" t="s">
        <v>118</v>
      </c>
      <c r="W21" s="214"/>
      <c r="X21" s="206" t="s">
        <v>110</v>
      </c>
      <c r="Y21" s="208"/>
      <c r="Z21" s="206" t="s">
        <v>109</v>
      </c>
      <c r="AA21" s="208"/>
    </row>
    <row r="22" spans="1:27" ht="216" customHeight="1" x14ac:dyDescent="0.25">
      <c r="A22" s="220"/>
      <c r="B22" s="215"/>
      <c r="C22" s="216"/>
      <c r="D22" s="215"/>
      <c r="E22" s="216"/>
      <c r="F22" s="206" t="s">
        <v>117</v>
      </c>
      <c r="G22" s="207"/>
      <c r="H22" s="206" t="s">
        <v>116</v>
      </c>
      <c r="I22" s="207"/>
      <c r="J22" s="218"/>
      <c r="K22" s="215"/>
      <c r="L22" s="216"/>
      <c r="M22" s="215"/>
      <c r="N22" s="216"/>
      <c r="O22" s="215"/>
      <c r="P22" s="216"/>
      <c r="Q22" s="215"/>
      <c r="R22" s="216"/>
      <c r="S22" s="218"/>
      <c r="T22" s="218"/>
      <c r="U22" s="218"/>
      <c r="V22" s="215"/>
      <c r="W22" s="216"/>
      <c r="X22" s="58" t="s">
        <v>108</v>
      </c>
      <c r="Y22" s="58" t="s">
        <v>444</v>
      </c>
      <c r="Z22" s="58" t="s">
        <v>107</v>
      </c>
      <c r="AA22" s="58" t="s">
        <v>106</v>
      </c>
    </row>
    <row r="23" spans="1:27" ht="60" customHeight="1" x14ac:dyDescent="0.25">
      <c r="A23" s="218"/>
      <c r="B23" s="59" t="s">
        <v>104</v>
      </c>
      <c r="C23" s="59" t="s">
        <v>105</v>
      </c>
      <c r="D23" s="59" t="s">
        <v>104</v>
      </c>
      <c r="E23" s="59" t="s">
        <v>105</v>
      </c>
      <c r="F23" s="59" t="s">
        <v>104</v>
      </c>
      <c r="G23" s="59" t="s">
        <v>105</v>
      </c>
      <c r="H23" s="59" t="s">
        <v>104</v>
      </c>
      <c r="I23" s="59" t="s">
        <v>105</v>
      </c>
      <c r="J23" s="59" t="s">
        <v>104</v>
      </c>
      <c r="K23" s="59" t="s">
        <v>104</v>
      </c>
      <c r="L23" s="59" t="s">
        <v>105</v>
      </c>
      <c r="M23" s="59" t="s">
        <v>104</v>
      </c>
      <c r="N23" s="59" t="s">
        <v>105</v>
      </c>
      <c r="O23" s="59" t="s">
        <v>104</v>
      </c>
      <c r="P23" s="59" t="s">
        <v>105</v>
      </c>
      <c r="Q23" s="59" t="s">
        <v>104</v>
      </c>
      <c r="R23" s="59" t="s">
        <v>105</v>
      </c>
      <c r="S23" s="59" t="s">
        <v>104</v>
      </c>
      <c r="T23" s="59" t="s">
        <v>104</v>
      </c>
      <c r="U23" s="59" t="s">
        <v>104</v>
      </c>
      <c r="V23" s="59" t="s">
        <v>104</v>
      </c>
      <c r="W23" s="59" t="s">
        <v>105</v>
      </c>
      <c r="X23" s="59" t="s">
        <v>104</v>
      </c>
      <c r="Y23" s="59" t="s">
        <v>104</v>
      </c>
      <c r="Z23" s="58" t="s">
        <v>104</v>
      </c>
      <c r="AA23" s="58" t="s">
        <v>104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29" customFormat="1" ht="24" customHeight="1" x14ac:dyDescent="0.25">
      <c r="A25" s="112" t="s">
        <v>487</v>
      </c>
      <c r="B25" s="112" t="s">
        <v>487</v>
      </c>
      <c r="C25" s="112" t="s">
        <v>487</v>
      </c>
      <c r="D25" s="112" t="s">
        <v>487</v>
      </c>
      <c r="E25" s="112" t="s">
        <v>487</v>
      </c>
      <c r="F25" s="112" t="s">
        <v>487</v>
      </c>
      <c r="G25" s="112" t="s">
        <v>487</v>
      </c>
      <c r="H25" s="112" t="s">
        <v>487</v>
      </c>
      <c r="I25" s="112" t="s">
        <v>487</v>
      </c>
      <c r="J25" s="112" t="s">
        <v>487</v>
      </c>
      <c r="K25" s="112" t="s">
        <v>487</v>
      </c>
      <c r="L25" s="112" t="s">
        <v>487</v>
      </c>
      <c r="M25" s="112" t="s">
        <v>487</v>
      </c>
      <c r="N25" s="112" t="s">
        <v>487</v>
      </c>
      <c r="O25" s="112" t="s">
        <v>487</v>
      </c>
      <c r="P25" s="112" t="s">
        <v>487</v>
      </c>
      <c r="Q25" s="112" t="s">
        <v>487</v>
      </c>
      <c r="R25" s="112" t="s">
        <v>487</v>
      </c>
      <c r="S25" s="112" t="s">
        <v>487</v>
      </c>
      <c r="T25" s="112" t="s">
        <v>487</v>
      </c>
      <c r="U25" s="112" t="s">
        <v>487</v>
      </c>
      <c r="V25" s="112" t="s">
        <v>487</v>
      </c>
      <c r="W25" s="112" t="s">
        <v>487</v>
      </c>
      <c r="X25" s="112" t="s">
        <v>487</v>
      </c>
      <c r="Y25" s="112" t="s">
        <v>487</v>
      </c>
      <c r="Z25" s="112" t="s">
        <v>487</v>
      </c>
      <c r="AA25" s="112" t="s">
        <v>487</v>
      </c>
    </row>
    <row r="26" spans="1:27" ht="3" customHeight="1" x14ac:dyDescent="0.25">
      <c r="X26" s="60"/>
      <c r="Y26" s="61"/>
    </row>
    <row r="27" spans="1:27" s="32" customFormat="1" ht="12.75" x14ac:dyDescent="0.2">
      <c r="A27" s="33"/>
      <c r="B27" s="33"/>
      <c r="C27" s="33"/>
      <c r="E27" s="3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B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25" zoomScale="85" zoomScaleNormal="85" workbookViewId="0">
      <selection activeCell="C30" sqref="C30"/>
    </sheetView>
  </sheetViews>
  <sheetFormatPr defaultColWidth="9.140625" defaultRowHeight="15" x14ac:dyDescent="0.25"/>
  <cols>
    <col min="1" max="1" width="6.140625" style="1" customWidth="1"/>
    <col min="2" max="2" width="53.5703125" style="1" customWidth="1"/>
    <col min="3" max="3" width="99.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08"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94" t="str">
        <f>'1. паспорт местоположение'!A5:C5</f>
        <v>Год раскрытия информации: 2025 год</v>
      </c>
      <c r="B5" s="194"/>
      <c r="C5" s="194"/>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7" customFormat="1" ht="18.75" x14ac:dyDescent="0.3">
      <c r="A6" s="12"/>
      <c r="G6" s="11"/>
    </row>
    <row r="7" spans="1:29" s="7" customFormat="1" ht="18.75" x14ac:dyDescent="0.2">
      <c r="A7" s="198" t="s">
        <v>9</v>
      </c>
      <c r="B7" s="198"/>
      <c r="C7" s="198"/>
      <c r="D7" s="9"/>
      <c r="E7" s="9"/>
      <c r="F7" s="9"/>
      <c r="G7" s="9"/>
      <c r="H7" s="9"/>
      <c r="I7" s="9"/>
      <c r="J7" s="9"/>
      <c r="K7" s="9"/>
      <c r="L7" s="9"/>
      <c r="M7" s="9"/>
      <c r="N7" s="9"/>
      <c r="O7" s="9"/>
      <c r="P7" s="9"/>
      <c r="Q7" s="9"/>
      <c r="R7" s="9"/>
      <c r="S7" s="9"/>
      <c r="T7" s="9"/>
      <c r="U7" s="9"/>
    </row>
    <row r="8" spans="1:29" s="7" customFormat="1" ht="18.75" x14ac:dyDescent="0.2">
      <c r="A8" s="198"/>
      <c r="B8" s="198"/>
      <c r="C8" s="198"/>
      <c r="D8" s="10"/>
      <c r="E8" s="10"/>
      <c r="F8" s="10"/>
      <c r="G8" s="10"/>
      <c r="H8" s="9"/>
      <c r="I8" s="9"/>
      <c r="J8" s="9"/>
      <c r="K8" s="9"/>
      <c r="L8" s="9"/>
      <c r="M8" s="9"/>
      <c r="N8" s="9"/>
      <c r="O8" s="9"/>
      <c r="P8" s="9"/>
      <c r="Q8" s="9"/>
      <c r="R8" s="9"/>
      <c r="S8" s="9"/>
      <c r="T8" s="9"/>
      <c r="U8" s="9"/>
    </row>
    <row r="9" spans="1:29" s="7" customFormat="1" ht="18.75" x14ac:dyDescent="0.2">
      <c r="A9" s="197" t="str">
        <f>'1. паспорт местоположение'!A9:C9</f>
        <v>Акционерного общества "Братская электросетевая компания"</v>
      </c>
      <c r="B9" s="197"/>
      <c r="C9" s="197"/>
      <c r="D9" s="6"/>
      <c r="E9" s="6"/>
      <c r="F9" s="6"/>
      <c r="G9" s="6"/>
      <c r="H9" s="9"/>
      <c r="I9" s="9"/>
      <c r="J9" s="9"/>
      <c r="K9" s="9"/>
      <c r="L9" s="9"/>
      <c r="M9" s="9"/>
      <c r="N9" s="9"/>
      <c r="O9" s="9"/>
      <c r="P9" s="9"/>
      <c r="Q9" s="9"/>
      <c r="R9" s="9"/>
      <c r="S9" s="9"/>
      <c r="T9" s="9"/>
      <c r="U9" s="9"/>
    </row>
    <row r="10" spans="1:29" s="7" customFormat="1" ht="18.75" x14ac:dyDescent="0.2">
      <c r="A10" s="200" t="s">
        <v>8</v>
      </c>
      <c r="B10" s="200"/>
      <c r="C10" s="200"/>
      <c r="D10" s="4"/>
      <c r="E10" s="4"/>
      <c r="F10" s="4"/>
      <c r="G10" s="4"/>
      <c r="H10" s="9"/>
      <c r="I10" s="9"/>
      <c r="J10" s="9"/>
      <c r="K10" s="9"/>
      <c r="L10" s="9"/>
      <c r="M10" s="9"/>
      <c r="N10" s="9"/>
      <c r="O10" s="9"/>
      <c r="P10" s="9"/>
      <c r="Q10" s="9"/>
      <c r="R10" s="9"/>
      <c r="S10" s="9"/>
      <c r="T10" s="9"/>
      <c r="U10" s="9"/>
    </row>
    <row r="11" spans="1:29" s="7" customFormat="1" ht="18.75" x14ac:dyDescent="0.2">
      <c r="A11" s="198"/>
      <c r="B11" s="198"/>
      <c r="C11" s="198"/>
      <c r="D11" s="10"/>
      <c r="E11" s="10"/>
      <c r="F11" s="10"/>
      <c r="G11" s="10"/>
      <c r="H11" s="9"/>
      <c r="I11" s="9"/>
      <c r="J11" s="9"/>
      <c r="K11" s="9"/>
      <c r="L11" s="9"/>
      <c r="M11" s="9"/>
      <c r="N11" s="9"/>
      <c r="O11" s="9"/>
      <c r="P11" s="9"/>
      <c r="Q11" s="9"/>
      <c r="R11" s="9"/>
      <c r="S11" s="9"/>
      <c r="T11" s="9"/>
      <c r="U11" s="9"/>
    </row>
    <row r="12" spans="1:29" s="7" customFormat="1" ht="18.75" x14ac:dyDescent="0.2">
      <c r="A12" s="198" t="str">
        <f>'1. паспорт местоположение'!A12:C12</f>
        <v>O_1.5.4</v>
      </c>
      <c r="B12" s="198"/>
      <c r="C12" s="198"/>
      <c r="D12" s="6"/>
      <c r="E12" s="6"/>
      <c r="F12" s="6"/>
      <c r="G12" s="6"/>
      <c r="H12" s="9"/>
      <c r="I12" s="9"/>
      <c r="J12" s="9"/>
      <c r="K12" s="9"/>
      <c r="L12" s="9"/>
      <c r="M12" s="9"/>
      <c r="N12" s="9"/>
      <c r="O12" s="9"/>
      <c r="P12" s="9"/>
      <c r="Q12" s="9"/>
      <c r="R12" s="9"/>
      <c r="S12" s="9"/>
      <c r="T12" s="9"/>
      <c r="U12" s="9"/>
    </row>
    <row r="13" spans="1:29" s="7" customFormat="1" ht="18.75" x14ac:dyDescent="0.2">
      <c r="A13" s="195" t="s">
        <v>7</v>
      </c>
      <c r="B13" s="195"/>
      <c r="C13" s="195"/>
      <c r="D13" s="4"/>
      <c r="E13" s="4"/>
      <c r="F13" s="4"/>
      <c r="G13" s="4"/>
      <c r="H13" s="9"/>
      <c r="I13" s="9"/>
      <c r="J13" s="9"/>
      <c r="K13" s="9"/>
      <c r="L13" s="9"/>
      <c r="M13" s="9"/>
      <c r="N13" s="9"/>
      <c r="O13" s="9"/>
      <c r="P13" s="9"/>
      <c r="Q13" s="9"/>
      <c r="R13" s="9"/>
      <c r="S13" s="9"/>
      <c r="T13" s="9"/>
      <c r="U13" s="9"/>
    </row>
    <row r="14" spans="1:29" s="7" customFormat="1" ht="15.75" customHeight="1" x14ac:dyDescent="0.2">
      <c r="A14" s="200"/>
      <c r="B14" s="200"/>
      <c r="C14" s="200"/>
      <c r="D14" s="3"/>
      <c r="E14" s="3"/>
      <c r="F14" s="3"/>
      <c r="G14" s="3"/>
      <c r="H14" s="3"/>
      <c r="I14" s="3"/>
      <c r="J14" s="3"/>
      <c r="K14" s="3"/>
      <c r="L14" s="3"/>
      <c r="M14" s="3"/>
      <c r="N14" s="3"/>
      <c r="O14" s="3"/>
      <c r="P14" s="3"/>
      <c r="Q14" s="3"/>
      <c r="R14" s="3"/>
      <c r="S14" s="3"/>
      <c r="T14" s="3"/>
      <c r="U14" s="3"/>
    </row>
    <row r="15" spans="1:29" s="2" customFormat="1" ht="108" customHeight="1" x14ac:dyDescent="0.2">
      <c r="A15"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96"/>
      <c r="C15" s="196"/>
      <c r="D15" s="6"/>
      <c r="E15" s="6"/>
      <c r="F15" s="6"/>
      <c r="G15" s="6"/>
      <c r="H15" s="6"/>
      <c r="I15" s="6"/>
      <c r="J15" s="6"/>
      <c r="K15" s="6"/>
      <c r="L15" s="6"/>
      <c r="M15" s="6"/>
      <c r="N15" s="6"/>
      <c r="O15" s="6"/>
      <c r="P15" s="6"/>
      <c r="Q15" s="6"/>
      <c r="R15" s="6"/>
      <c r="S15" s="6"/>
      <c r="T15" s="6"/>
      <c r="U15" s="6"/>
    </row>
    <row r="16" spans="1:29" s="2" customFormat="1" ht="15" customHeight="1" x14ac:dyDescent="0.2">
      <c r="A16" s="195" t="s">
        <v>6</v>
      </c>
      <c r="B16" s="195"/>
      <c r="C16" s="195"/>
      <c r="D16" s="4"/>
      <c r="E16" s="4"/>
      <c r="F16" s="4"/>
      <c r="G16" s="4"/>
      <c r="H16" s="4"/>
      <c r="I16" s="4"/>
      <c r="J16" s="4"/>
      <c r="K16" s="4"/>
      <c r="L16" s="4"/>
      <c r="M16" s="4"/>
      <c r="N16" s="4"/>
      <c r="O16" s="4"/>
      <c r="P16" s="4"/>
      <c r="Q16" s="4"/>
      <c r="R16" s="4"/>
      <c r="S16" s="4"/>
      <c r="T16" s="4"/>
      <c r="U16" s="4"/>
    </row>
    <row r="17" spans="1:21" s="2" customFormat="1" ht="15" customHeight="1" x14ac:dyDescent="0.2">
      <c r="A17" s="200"/>
      <c r="B17" s="200"/>
      <c r="C17" s="200"/>
      <c r="D17" s="3"/>
      <c r="E17" s="3"/>
      <c r="F17" s="3"/>
      <c r="G17" s="3"/>
      <c r="H17" s="3"/>
      <c r="I17" s="3"/>
      <c r="J17" s="3"/>
      <c r="K17" s="3"/>
      <c r="L17" s="3"/>
      <c r="M17" s="3"/>
      <c r="N17" s="3"/>
      <c r="O17" s="3"/>
      <c r="P17" s="3"/>
      <c r="Q17" s="3"/>
      <c r="R17" s="3"/>
    </row>
    <row r="18" spans="1:21" s="2" customFormat="1" ht="27.75" customHeight="1" x14ac:dyDescent="0.2">
      <c r="A18" s="196" t="s">
        <v>440</v>
      </c>
      <c r="B18" s="196"/>
      <c r="C18" s="19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09" t="s">
        <v>64</v>
      </c>
      <c r="B22" s="19" t="s">
        <v>452</v>
      </c>
      <c r="C22" s="23" t="s">
        <v>505</v>
      </c>
      <c r="D22" s="4"/>
      <c r="E22" s="4"/>
      <c r="F22" s="3"/>
      <c r="G22" s="3"/>
      <c r="H22" s="3"/>
      <c r="I22" s="3"/>
      <c r="J22" s="3"/>
      <c r="K22" s="3"/>
      <c r="L22" s="3"/>
      <c r="M22" s="3"/>
      <c r="N22" s="3"/>
      <c r="O22" s="3"/>
      <c r="P22" s="3"/>
    </row>
    <row r="23" spans="1:21" ht="52.5" customHeight="1" x14ac:dyDescent="0.25">
      <c r="A23" s="109">
        <f>A22+1</f>
        <v>2</v>
      </c>
      <c r="B23" s="18" t="s">
        <v>59</v>
      </c>
      <c r="C23" s="23" t="s">
        <v>517</v>
      </c>
    </row>
    <row r="24" spans="1:21" ht="260.25" customHeight="1" x14ac:dyDescent="0.25">
      <c r="A24" s="109">
        <f t="shared" ref="A24:A30" si="0">A23+1</f>
        <v>3</v>
      </c>
      <c r="B24" s="18" t="s">
        <v>470</v>
      </c>
      <c r="C24" s="111" t="s">
        <v>548</v>
      </c>
    </row>
    <row r="25" spans="1:21" ht="63" customHeight="1" x14ac:dyDescent="0.25">
      <c r="A25" s="109">
        <f t="shared" si="0"/>
        <v>4</v>
      </c>
      <c r="B25" s="18" t="s">
        <v>471</v>
      </c>
      <c r="C25" s="146" t="s">
        <v>547</v>
      </c>
      <c r="E25" s="176">
        <f>'1. паспорт местоположение'!C48/1.2/19</f>
        <v>1.1390042105263158</v>
      </c>
    </row>
    <row r="26" spans="1:21" ht="42.75" customHeight="1" x14ac:dyDescent="0.25">
      <c r="A26" s="109">
        <f t="shared" si="0"/>
        <v>5</v>
      </c>
      <c r="B26" s="18" t="s">
        <v>224</v>
      </c>
      <c r="C26" s="111" t="s">
        <v>481</v>
      </c>
    </row>
    <row r="27" spans="1:21" ht="165" customHeight="1" x14ac:dyDescent="0.25">
      <c r="A27" s="109">
        <f t="shared" si="0"/>
        <v>6</v>
      </c>
      <c r="B27" s="18" t="s">
        <v>453</v>
      </c>
      <c r="C27" s="128" t="s">
        <v>504</v>
      </c>
    </row>
    <row r="28" spans="1:21" ht="42.75" customHeight="1" x14ac:dyDescent="0.25">
      <c r="A28" s="109">
        <f t="shared" si="0"/>
        <v>7</v>
      </c>
      <c r="B28" s="18" t="s">
        <v>56</v>
      </c>
      <c r="C28" s="20">
        <v>2024</v>
      </c>
    </row>
    <row r="29" spans="1:21" ht="42.75" customHeight="1" x14ac:dyDescent="0.25">
      <c r="A29" s="109">
        <f t="shared" si="0"/>
        <v>8</v>
      </c>
      <c r="B29" s="17" t="s">
        <v>54</v>
      </c>
      <c r="C29" s="20">
        <v>2029</v>
      </c>
    </row>
    <row r="30" spans="1:21" ht="42.75" customHeight="1" x14ac:dyDescent="0.25">
      <c r="A30" s="109">
        <f t="shared" si="0"/>
        <v>9</v>
      </c>
      <c r="B30" s="17" t="s">
        <v>53</v>
      </c>
      <c r="C30" s="339" t="s">
        <v>544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M38" sqref="M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08" t="s">
        <v>68</v>
      </c>
    </row>
    <row r="2" spans="1:28" ht="15.75" x14ac:dyDescent="0.25">
      <c r="Z2" s="26" t="s">
        <v>10</v>
      </c>
    </row>
    <row r="3" spans="1:28" ht="15.75" x14ac:dyDescent="0.25">
      <c r="Z3" s="26" t="s">
        <v>67</v>
      </c>
    </row>
    <row r="4" spans="1:28" ht="18.75" customHeight="1" x14ac:dyDescent="0.25">
      <c r="A4" s="194" t="str">
        <f>'1. паспорт местоположение'!A5:C5</f>
        <v>Год раскрытия информации: 2025 год</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9</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9"/>
      <c r="AB6" s="9"/>
    </row>
    <row r="7" spans="1:28" ht="18.7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9"/>
      <c r="AB7" s="9"/>
    </row>
    <row r="8" spans="1:28" ht="18.75" x14ac:dyDescent="0.25">
      <c r="A8" s="197" t="str">
        <f>'1. паспорт местоположение'!A9:C9</f>
        <v>Акционерного общества "Братская электросетевая компания"</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6"/>
      <c r="AB8" s="6"/>
    </row>
    <row r="9" spans="1:28" ht="15.75" x14ac:dyDescent="0.25">
      <c r="A9" s="195" t="s">
        <v>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4"/>
      <c r="AB9" s="4"/>
    </row>
    <row r="10" spans="1:28" ht="18.7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9"/>
      <c r="AB10" s="9"/>
    </row>
    <row r="11" spans="1:28" ht="18.75" x14ac:dyDescent="0.25">
      <c r="A11" s="198" t="str">
        <f>'1. паспорт местоположение'!A12:C12</f>
        <v>O_1.5.4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6"/>
      <c r="AB11" s="6"/>
    </row>
    <row r="12" spans="1:28" ht="15.75" x14ac:dyDescent="0.25">
      <c r="A12" s="195" t="s">
        <v>7</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4"/>
      <c r="AB12" s="4"/>
    </row>
    <row r="13" spans="1:28" ht="18.75" x14ac:dyDescent="0.25">
      <c r="A13" s="200"/>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8"/>
      <c r="AB13" s="8"/>
    </row>
    <row r="14" spans="1:28" ht="47.25" customHeight="1" x14ac:dyDescent="0.25">
      <c r="A14"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6"/>
      <c r="AB14" s="6"/>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4"/>
      <c r="AB15" s="4"/>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4"/>
      <c r="AB16" s="14"/>
    </row>
    <row r="17" spans="1:28" ht="18.75" x14ac:dyDescent="0.3">
      <c r="A17" s="222" t="s">
        <v>469</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01"/>
      <c r="AB17" s="101"/>
    </row>
    <row r="18" spans="1:28" x14ac:dyDescent="0.25">
      <c r="A18" s="105"/>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1"/>
      <c r="AB18" s="101"/>
    </row>
    <row r="19" spans="1:28" ht="32.25" customHeight="1" x14ac:dyDescent="0.25">
      <c r="A19" s="224" t="s">
        <v>340</v>
      </c>
      <c r="B19" s="225"/>
      <c r="C19" s="225"/>
      <c r="D19" s="225"/>
      <c r="E19" s="225"/>
      <c r="F19" s="225"/>
      <c r="G19" s="225"/>
      <c r="H19" s="225"/>
      <c r="I19" s="225"/>
      <c r="J19" s="225"/>
      <c r="K19" s="225"/>
      <c r="L19" s="226"/>
      <c r="M19" s="223" t="s">
        <v>341</v>
      </c>
      <c r="N19" s="223"/>
      <c r="O19" s="223"/>
      <c r="P19" s="223"/>
      <c r="Q19" s="223"/>
      <c r="R19" s="223"/>
      <c r="S19" s="223"/>
      <c r="T19" s="223"/>
      <c r="U19" s="223"/>
      <c r="V19" s="223"/>
      <c r="W19" s="223"/>
      <c r="X19" s="223"/>
      <c r="Y19" s="223"/>
      <c r="Z19" s="223"/>
    </row>
    <row r="20" spans="1:28" ht="151.5" customHeight="1" x14ac:dyDescent="0.25">
      <c r="A20" s="55" t="s">
        <v>226</v>
      </c>
      <c r="B20" s="56" t="s">
        <v>234</v>
      </c>
      <c r="C20" s="55" t="s">
        <v>334</v>
      </c>
      <c r="D20" s="55" t="s">
        <v>227</v>
      </c>
      <c r="E20" s="55" t="s">
        <v>335</v>
      </c>
      <c r="F20" s="55" t="s">
        <v>337</v>
      </c>
      <c r="G20" s="55" t="s">
        <v>336</v>
      </c>
      <c r="H20" s="55" t="s">
        <v>228</v>
      </c>
      <c r="I20" s="55" t="s">
        <v>338</v>
      </c>
      <c r="J20" s="55" t="s">
        <v>235</v>
      </c>
      <c r="K20" s="56" t="s">
        <v>233</v>
      </c>
      <c r="L20" s="56" t="s">
        <v>229</v>
      </c>
      <c r="M20" s="57" t="s">
        <v>244</v>
      </c>
      <c r="N20" s="56" t="s">
        <v>478</v>
      </c>
      <c r="O20" s="55" t="s">
        <v>242</v>
      </c>
      <c r="P20" s="55" t="s">
        <v>243</v>
      </c>
      <c r="Q20" s="55" t="s">
        <v>241</v>
      </c>
      <c r="R20" s="55" t="s">
        <v>228</v>
      </c>
      <c r="S20" s="55" t="s">
        <v>240</v>
      </c>
      <c r="T20" s="55" t="s">
        <v>239</v>
      </c>
      <c r="U20" s="55" t="s">
        <v>333</v>
      </c>
      <c r="V20" s="55" t="s">
        <v>241</v>
      </c>
      <c r="W20" s="63" t="s">
        <v>232</v>
      </c>
      <c r="X20" s="63" t="s">
        <v>247</v>
      </c>
      <c r="Y20" s="63" t="s">
        <v>248</v>
      </c>
      <c r="Z20" s="65" t="s">
        <v>245</v>
      </c>
    </row>
    <row r="21" spans="1:28" ht="16.5" customHeight="1"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6">
        <v>20</v>
      </c>
      <c r="U21" s="55">
        <v>21</v>
      </c>
      <c r="V21" s="56">
        <v>22</v>
      </c>
      <c r="W21" s="55">
        <v>23</v>
      </c>
      <c r="X21" s="56">
        <v>24</v>
      </c>
      <c r="Y21" s="55">
        <v>25</v>
      </c>
      <c r="Z21" s="56">
        <v>26</v>
      </c>
    </row>
    <row r="22" spans="1:28" ht="45.75" customHeight="1" x14ac:dyDescent="0.25">
      <c r="A22" s="50" t="s">
        <v>318</v>
      </c>
      <c r="B22" s="50"/>
      <c r="C22" s="52" t="s">
        <v>320</v>
      </c>
      <c r="D22" s="52" t="s">
        <v>321</v>
      </c>
      <c r="E22" s="52" t="s">
        <v>322</v>
      </c>
      <c r="F22" s="52" t="s">
        <v>236</v>
      </c>
      <c r="G22" s="52" t="s">
        <v>323</v>
      </c>
      <c r="H22" s="52" t="s">
        <v>228</v>
      </c>
      <c r="I22" s="52" t="s">
        <v>324</v>
      </c>
      <c r="J22" s="52" t="s">
        <v>325</v>
      </c>
      <c r="K22" s="49"/>
      <c r="L22" s="52" t="s">
        <v>230</v>
      </c>
      <c r="M22" s="54" t="s">
        <v>238</v>
      </c>
      <c r="N22" s="49"/>
      <c r="O22" s="49"/>
      <c r="P22" s="49"/>
      <c r="Q22" s="49"/>
      <c r="R22" s="49"/>
      <c r="S22" s="49"/>
      <c r="T22" s="49"/>
      <c r="U22" s="49"/>
      <c r="V22" s="49"/>
      <c r="W22" s="49"/>
      <c r="X22" s="49"/>
      <c r="Y22" s="49"/>
      <c r="Z22" s="51" t="s">
        <v>246</v>
      </c>
    </row>
    <row r="23" spans="1:28" ht="15.75" x14ac:dyDescent="0.25">
      <c r="A23" s="113" t="s">
        <v>487</v>
      </c>
      <c r="B23" s="113" t="s">
        <v>487</v>
      </c>
      <c r="C23" s="113" t="s">
        <v>487</v>
      </c>
      <c r="D23" s="113" t="s">
        <v>487</v>
      </c>
      <c r="E23" s="113" t="s">
        <v>487</v>
      </c>
      <c r="F23" s="113" t="s">
        <v>487</v>
      </c>
      <c r="G23" s="113" t="s">
        <v>487</v>
      </c>
      <c r="H23" s="113" t="s">
        <v>487</v>
      </c>
      <c r="I23" s="113" t="s">
        <v>487</v>
      </c>
      <c r="J23" s="113" t="s">
        <v>487</v>
      </c>
      <c r="K23" s="113" t="s">
        <v>487</v>
      </c>
      <c r="L23" s="113" t="s">
        <v>487</v>
      </c>
      <c r="M23" s="113" t="s">
        <v>487</v>
      </c>
      <c r="N23" s="113" t="s">
        <v>487</v>
      </c>
      <c r="O23" s="113" t="s">
        <v>487</v>
      </c>
      <c r="P23" s="113" t="s">
        <v>487</v>
      </c>
      <c r="Q23" s="113" t="s">
        <v>487</v>
      </c>
      <c r="R23" s="113" t="s">
        <v>487</v>
      </c>
      <c r="S23" s="113" t="s">
        <v>487</v>
      </c>
      <c r="T23" s="113" t="s">
        <v>487</v>
      </c>
      <c r="U23" s="113" t="s">
        <v>487</v>
      </c>
      <c r="V23" s="113" t="s">
        <v>487</v>
      </c>
      <c r="W23" s="113" t="s">
        <v>487</v>
      </c>
      <c r="X23" s="113" t="s">
        <v>487</v>
      </c>
      <c r="Y23" s="113" t="s">
        <v>487</v>
      </c>
      <c r="Z23" s="113" t="s">
        <v>487</v>
      </c>
    </row>
    <row r="24" spans="1:28" x14ac:dyDescent="0.25">
      <c r="A24" s="49" t="s">
        <v>0</v>
      </c>
      <c r="B24" s="49" t="s">
        <v>0</v>
      </c>
      <c r="C24" s="49" t="s">
        <v>0</v>
      </c>
      <c r="D24" s="49" t="s">
        <v>0</v>
      </c>
      <c r="E24" s="49" t="s">
        <v>0</v>
      </c>
      <c r="F24" s="49" t="s">
        <v>0</v>
      </c>
      <c r="G24" s="49" t="s">
        <v>0</v>
      </c>
      <c r="H24" s="49" t="s">
        <v>0</v>
      </c>
      <c r="I24" s="49" t="s">
        <v>0</v>
      </c>
      <c r="J24" s="49" t="s">
        <v>0</v>
      </c>
      <c r="K24" s="49" t="s">
        <v>0</v>
      </c>
      <c r="L24" s="53"/>
      <c r="M24" s="49"/>
      <c r="N24" s="49"/>
      <c r="O24" s="49"/>
      <c r="P24" s="49"/>
      <c r="Q24" s="49"/>
      <c r="R24" s="49"/>
      <c r="S24" s="49"/>
      <c r="T24" s="49"/>
      <c r="U24" s="49"/>
      <c r="V24" s="49"/>
      <c r="W24" s="49"/>
      <c r="X24" s="49"/>
      <c r="Y24" s="49"/>
      <c r="Z24" s="49"/>
    </row>
    <row r="25" spans="1:28" ht="30" x14ac:dyDescent="0.25">
      <c r="A25" s="50" t="s">
        <v>319</v>
      </c>
      <c r="B25" s="50"/>
      <c r="C25" s="52" t="s">
        <v>326</v>
      </c>
      <c r="D25" s="52" t="s">
        <v>327</v>
      </c>
      <c r="E25" s="52" t="s">
        <v>328</v>
      </c>
      <c r="F25" s="52" t="s">
        <v>329</v>
      </c>
      <c r="G25" s="52" t="s">
        <v>330</v>
      </c>
      <c r="H25" s="52" t="s">
        <v>228</v>
      </c>
      <c r="I25" s="52" t="s">
        <v>331</v>
      </c>
      <c r="J25" s="52" t="s">
        <v>332</v>
      </c>
      <c r="K25" s="113" t="s">
        <v>487</v>
      </c>
      <c r="L25" s="113" t="s">
        <v>487</v>
      </c>
      <c r="M25" s="113" t="s">
        <v>487</v>
      </c>
      <c r="N25" s="113" t="s">
        <v>487</v>
      </c>
      <c r="O25" s="113" t="s">
        <v>487</v>
      </c>
      <c r="P25" s="113" t="s">
        <v>487</v>
      </c>
      <c r="Q25" s="113" t="s">
        <v>487</v>
      </c>
      <c r="R25" s="113" t="s">
        <v>487</v>
      </c>
      <c r="S25" s="113" t="s">
        <v>487</v>
      </c>
      <c r="T25" s="113" t="s">
        <v>487</v>
      </c>
      <c r="U25" s="113" t="s">
        <v>487</v>
      </c>
      <c r="V25" s="113" t="s">
        <v>487</v>
      </c>
      <c r="W25" s="113" t="s">
        <v>487</v>
      </c>
      <c r="X25" s="113" t="s">
        <v>487</v>
      </c>
      <c r="Y25" s="113" t="s">
        <v>487</v>
      </c>
      <c r="Z25" s="113" t="s">
        <v>487</v>
      </c>
    </row>
    <row r="26" spans="1:28" x14ac:dyDescent="0.25">
      <c r="A26" s="49" t="s">
        <v>0</v>
      </c>
      <c r="B26" s="49" t="s">
        <v>0</v>
      </c>
      <c r="C26" s="49" t="s">
        <v>0</v>
      </c>
      <c r="D26" s="49" t="s">
        <v>0</v>
      </c>
      <c r="E26" s="49" t="s">
        <v>0</v>
      </c>
      <c r="F26" s="49" t="s">
        <v>0</v>
      </c>
      <c r="G26" s="49" t="s">
        <v>0</v>
      </c>
      <c r="H26" s="49" t="s">
        <v>0</v>
      </c>
      <c r="I26" s="49" t="s">
        <v>0</v>
      </c>
      <c r="J26" s="49" t="s">
        <v>0</v>
      </c>
      <c r="K26" s="49" t="s">
        <v>0</v>
      </c>
      <c r="L26" s="49"/>
      <c r="M26" s="49"/>
      <c r="N26" s="49"/>
      <c r="O26" s="49"/>
      <c r="P26" s="49"/>
      <c r="Q26" s="49"/>
      <c r="R26" s="49"/>
      <c r="S26" s="49"/>
      <c r="T26" s="49"/>
      <c r="U26" s="49"/>
      <c r="V26" s="49"/>
      <c r="W26" s="49"/>
      <c r="X26" s="49"/>
      <c r="Y26" s="49"/>
      <c r="Z26" s="49"/>
    </row>
    <row r="30" spans="1:28" x14ac:dyDescent="0.25">
      <c r="A30" s="64"/>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08"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94" t="str">
        <f>'1. паспорт местоположение'!A5:C5</f>
        <v>Год раскрытия информации: 2025 год</v>
      </c>
      <c r="B5" s="194"/>
      <c r="C5" s="194"/>
      <c r="D5" s="194"/>
      <c r="E5" s="194"/>
      <c r="F5" s="194"/>
      <c r="G5" s="194"/>
      <c r="H5" s="194"/>
      <c r="I5" s="194"/>
      <c r="J5" s="194"/>
      <c r="K5" s="194"/>
      <c r="L5" s="194"/>
      <c r="M5" s="194"/>
      <c r="N5" s="194"/>
      <c r="O5" s="100"/>
      <c r="P5" s="100"/>
      <c r="Q5" s="100"/>
      <c r="R5" s="100"/>
      <c r="S5" s="100"/>
      <c r="T5" s="100"/>
      <c r="U5" s="100"/>
      <c r="V5" s="100"/>
      <c r="W5" s="100"/>
      <c r="X5" s="100"/>
      <c r="Y5" s="100"/>
      <c r="Z5" s="100"/>
      <c r="AA5" s="100"/>
    </row>
    <row r="6" spans="1:27" s="7" customFormat="1" ht="18.75" x14ac:dyDescent="0.3">
      <c r="A6" s="12"/>
      <c r="B6" s="12"/>
      <c r="L6" s="11"/>
    </row>
    <row r="7" spans="1:27" s="7" customFormat="1" ht="18.75" x14ac:dyDescent="0.2">
      <c r="A7" s="198" t="s">
        <v>9</v>
      </c>
      <c r="B7" s="198"/>
      <c r="C7" s="198"/>
      <c r="D7" s="198"/>
      <c r="E7" s="198"/>
      <c r="F7" s="198"/>
      <c r="G7" s="198"/>
      <c r="H7" s="198"/>
      <c r="I7" s="198"/>
      <c r="J7" s="198"/>
      <c r="K7" s="198"/>
      <c r="L7" s="198"/>
      <c r="M7" s="198"/>
      <c r="N7" s="198"/>
      <c r="O7" s="9"/>
      <c r="P7" s="9"/>
      <c r="Q7" s="9"/>
      <c r="R7" s="9"/>
      <c r="S7" s="9"/>
      <c r="T7" s="9"/>
      <c r="U7" s="9"/>
      <c r="V7" s="9"/>
      <c r="W7" s="9"/>
      <c r="X7" s="9"/>
      <c r="Y7" s="9"/>
    </row>
    <row r="8" spans="1:27" s="7" customFormat="1" ht="18.75" x14ac:dyDescent="0.2">
      <c r="A8" s="198"/>
      <c r="B8" s="198"/>
      <c r="C8" s="198"/>
      <c r="D8" s="198"/>
      <c r="E8" s="198"/>
      <c r="F8" s="198"/>
      <c r="G8" s="198"/>
      <c r="H8" s="198"/>
      <c r="I8" s="198"/>
      <c r="J8" s="198"/>
      <c r="K8" s="198"/>
      <c r="L8" s="198"/>
      <c r="M8" s="198"/>
      <c r="N8" s="198"/>
      <c r="O8" s="9"/>
      <c r="P8" s="9"/>
      <c r="Q8" s="9"/>
      <c r="R8" s="9"/>
      <c r="S8" s="9"/>
      <c r="T8" s="9"/>
      <c r="U8" s="9"/>
      <c r="V8" s="9"/>
      <c r="W8" s="9"/>
      <c r="X8" s="9"/>
      <c r="Y8" s="9"/>
    </row>
    <row r="9" spans="1:27" s="7" customFormat="1" ht="18.75" x14ac:dyDescent="0.2">
      <c r="A9" s="198" t="str">
        <f>'1. паспорт местоположение'!A9:C9</f>
        <v>Акционерного общества "Братская электросетевая компания"</v>
      </c>
      <c r="B9" s="198"/>
      <c r="C9" s="198"/>
      <c r="D9" s="198"/>
      <c r="E9" s="198"/>
      <c r="F9" s="198"/>
      <c r="G9" s="198"/>
      <c r="H9" s="198"/>
      <c r="I9" s="198"/>
      <c r="J9" s="198"/>
      <c r="K9" s="198"/>
      <c r="L9" s="198"/>
      <c r="M9" s="198"/>
      <c r="N9" s="198"/>
      <c r="O9" s="9"/>
      <c r="P9" s="9"/>
      <c r="Q9" s="9"/>
      <c r="R9" s="9"/>
      <c r="S9" s="9"/>
      <c r="T9" s="9"/>
      <c r="U9" s="9"/>
      <c r="V9" s="9"/>
      <c r="W9" s="9"/>
      <c r="X9" s="9"/>
      <c r="Y9" s="9"/>
    </row>
    <row r="10" spans="1:27" s="7" customFormat="1" ht="18.75" x14ac:dyDescent="0.2">
      <c r="A10" s="195" t="s">
        <v>8</v>
      </c>
      <c r="B10" s="195"/>
      <c r="C10" s="195"/>
      <c r="D10" s="195"/>
      <c r="E10" s="195"/>
      <c r="F10" s="195"/>
      <c r="G10" s="195"/>
      <c r="H10" s="195"/>
      <c r="I10" s="195"/>
      <c r="J10" s="195"/>
      <c r="K10" s="195"/>
      <c r="L10" s="195"/>
      <c r="M10" s="195"/>
      <c r="N10" s="195"/>
      <c r="O10" s="9"/>
      <c r="P10" s="9"/>
      <c r="Q10" s="9"/>
      <c r="R10" s="9"/>
      <c r="S10" s="9"/>
      <c r="T10" s="9"/>
      <c r="U10" s="9"/>
      <c r="V10" s="9"/>
      <c r="W10" s="9"/>
      <c r="X10" s="9"/>
      <c r="Y10" s="9"/>
    </row>
    <row r="11" spans="1:27" s="7" customFormat="1" ht="18.75" x14ac:dyDescent="0.2">
      <c r="A11" s="198"/>
      <c r="B11" s="198"/>
      <c r="C11" s="198"/>
      <c r="D11" s="198"/>
      <c r="E11" s="198"/>
      <c r="F11" s="198"/>
      <c r="G11" s="198"/>
      <c r="H11" s="198"/>
      <c r="I11" s="198"/>
      <c r="J11" s="198"/>
      <c r="K11" s="198"/>
      <c r="L11" s="198"/>
      <c r="M11" s="198"/>
      <c r="N11" s="198"/>
      <c r="O11" s="9"/>
      <c r="P11" s="9"/>
      <c r="Q11" s="9"/>
      <c r="R11" s="9"/>
      <c r="S11" s="9"/>
      <c r="T11" s="9"/>
      <c r="U11" s="9"/>
      <c r="V11" s="9"/>
      <c r="W11" s="9"/>
      <c r="X11" s="9"/>
      <c r="Y11" s="9"/>
    </row>
    <row r="12" spans="1:27" s="7" customFormat="1" ht="18.75" x14ac:dyDescent="0.2">
      <c r="A12" s="198" t="str">
        <f>'1. паспорт местоположение'!A12:C12</f>
        <v>O_1.5.4</v>
      </c>
      <c r="B12" s="198"/>
      <c r="C12" s="198"/>
      <c r="D12" s="198"/>
      <c r="E12" s="198"/>
      <c r="F12" s="198"/>
      <c r="G12" s="198"/>
      <c r="H12" s="198"/>
      <c r="I12" s="198"/>
      <c r="J12" s="198"/>
      <c r="K12" s="198"/>
      <c r="L12" s="198"/>
      <c r="M12" s="198"/>
      <c r="N12" s="198"/>
      <c r="O12" s="9"/>
      <c r="P12" s="9"/>
      <c r="Q12" s="9"/>
      <c r="R12" s="9"/>
      <c r="S12" s="9"/>
      <c r="T12" s="9"/>
      <c r="U12" s="9"/>
      <c r="V12" s="9"/>
      <c r="W12" s="9"/>
      <c r="X12" s="9"/>
      <c r="Y12" s="9"/>
    </row>
    <row r="13" spans="1:27" s="7" customFormat="1" ht="18.75" x14ac:dyDescent="0.2">
      <c r="A13" s="195" t="s">
        <v>7</v>
      </c>
      <c r="B13" s="195"/>
      <c r="C13" s="195"/>
      <c r="D13" s="195"/>
      <c r="E13" s="195"/>
      <c r="F13" s="195"/>
      <c r="G13" s="195"/>
      <c r="H13" s="195"/>
      <c r="I13" s="195"/>
      <c r="J13" s="195"/>
      <c r="K13" s="195"/>
      <c r="L13" s="195"/>
      <c r="M13" s="195"/>
      <c r="N13" s="195"/>
      <c r="O13" s="9"/>
      <c r="P13" s="9"/>
      <c r="Q13" s="9"/>
      <c r="R13" s="9"/>
      <c r="S13" s="9"/>
      <c r="T13" s="9"/>
      <c r="U13" s="9"/>
      <c r="V13" s="9"/>
      <c r="W13" s="9"/>
      <c r="X13" s="9"/>
      <c r="Y13" s="9"/>
    </row>
    <row r="14" spans="1:27" s="7" customFormat="1" ht="15.75" customHeight="1" x14ac:dyDescent="0.2">
      <c r="A14" s="200"/>
      <c r="B14" s="200"/>
      <c r="C14" s="200"/>
      <c r="D14" s="200"/>
      <c r="E14" s="200"/>
      <c r="F14" s="200"/>
      <c r="G14" s="200"/>
      <c r="H14" s="200"/>
      <c r="I14" s="200"/>
      <c r="J14" s="200"/>
      <c r="K14" s="200"/>
      <c r="L14" s="200"/>
      <c r="M14" s="200"/>
      <c r="N14" s="200"/>
      <c r="O14" s="3"/>
      <c r="P14" s="3"/>
      <c r="Q14" s="3"/>
      <c r="R14" s="3"/>
      <c r="S14" s="3"/>
      <c r="T14" s="3"/>
      <c r="U14" s="3"/>
      <c r="V14" s="3"/>
      <c r="W14" s="3"/>
      <c r="X14" s="3"/>
      <c r="Y14" s="3"/>
    </row>
    <row r="15" spans="1:27" s="2" customFormat="1" ht="74.25" customHeight="1" x14ac:dyDescent="0.2">
      <c r="A15" s="227"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227"/>
      <c r="C15" s="227"/>
      <c r="D15" s="227"/>
      <c r="E15" s="227"/>
      <c r="F15" s="227"/>
      <c r="G15" s="227"/>
      <c r="H15" s="227"/>
      <c r="I15" s="227"/>
      <c r="J15" s="227"/>
      <c r="K15" s="227"/>
      <c r="L15" s="227"/>
      <c r="M15" s="227"/>
      <c r="N15" s="227"/>
      <c r="O15" s="6"/>
      <c r="P15" s="6"/>
      <c r="Q15" s="6"/>
      <c r="R15" s="6"/>
      <c r="S15" s="6"/>
      <c r="T15" s="6"/>
      <c r="U15" s="6"/>
      <c r="V15" s="6"/>
      <c r="W15" s="6"/>
      <c r="X15" s="6"/>
      <c r="Y15" s="6"/>
    </row>
    <row r="16" spans="1:27" s="2" customFormat="1" ht="15" customHeight="1" x14ac:dyDescent="0.2">
      <c r="A16" s="195" t="s">
        <v>6</v>
      </c>
      <c r="B16" s="195"/>
      <c r="C16" s="195"/>
      <c r="D16" s="195"/>
      <c r="E16" s="195"/>
      <c r="F16" s="195"/>
      <c r="G16" s="195"/>
      <c r="H16" s="195"/>
      <c r="I16" s="195"/>
      <c r="J16" s="195"/>
      <c r="K16" s="195"/>
      <c r="L16" s="195"/>
      <c r="M16" s="195"/>
      <c r="N16" s="195"/>
      <c r="O16" s="4"/>
      <c r="P16" s="4"/>
      <c r="Q16" s="4"/>
      <c r="R16" s="4"/>
      <c r="S16" s="4"/>
      <c r="T16" s="4"/>
      <c r="U16" s="4"/>
      <c r="V16" s="4"/>
      <c r="W16" s="4"/>
      <c r="X16" s="4"/>
      <c r="Y16" s="4"/>
    </row>
    <row r="17" spans="1:25" s="2" customFormat="1" ht="15" customHeight="1" x14ac:dyDescent="0.2">
      <c r="A17" s="200"/>
      <c r="B17" s="200"/>
      <c r="C17" s="200"/>
      <c r="D17" s="200"/>
      <c r="E17" s="200"/>
      <c r="F17" s="200"/>
      <c r="G17" s="200"/>
      <c r="H17" s="200"/>
      <c r="I17" s="200"/>
      <c r="J17" s="200"/>
      <c r="K17" s="200"/>
      <c r="L17" s="200"/>
      <c r="M17" s="200"/>
      <c r="N17" s="200"/>
      <c r="O17" s="3"/>
      <c r="P17" s="3"/>
      <c r="Q17" s="3"/>
      <c r="R17" s="3"/>
      <c r="S17" s="3"/>
      <c r="T17" s="3"/>
      <c r="U17" s="3"/>
      <c r="V17" s="3"/>
    </row>
    <row r="18" spans="1:25" s="2" customFormat="1" ht="91.5" customHeight="1" x14ac:dyDescent="0.2">
      <c r="A18" s="196" t="s">
        <v>448</v>
      </c>
      <c r="B18" s="196"/>
      <c r="C18" s="196"/>
      <c r="D18" s="196"/>
      <c r="E18" s="196"/>
      <c r="F18" s="196"/>
      <c r="G18" s="196"/>
      <c r="H18" s="196"/>
      <c r="I18" s="196"/>
      <c r="J18" s="196"/>
      <c r="K18" s="196"/>
      <c r="L18" s="196"/>
      <c r="M18" s="196"/>
      <c r="N18" s="196"/>
      <c r="O18" s="5"/>
      <c r="P18" s="5"/>
      <c r="Q18" s="5"/>
      <c r="R18" s="5"/>
      <c r="S18" s="5"/>
      <c r="T18" s="5"/>
      <c r="U18" s="5"/>
      <c r="V18" s="5"/>
      <c r="W18" s="5"/>
      <c r="X18" s="5"/>
      <c r="Y18" s="5"/>
    </row>
    <row r="19" spans="1:25" s="2" customFormat="1" ht="18.75" x14ac:dyDescent="0.2">
      <c r="A19" s="106"/>
      <c r="B19" s="106"/>
      <c r="C19" s="106"/>
      <c r="D19" s="106"/>
      <c r="E19" s="106"/>
      <c r="F19" s="106"/>
      <c r="G19" s="106"/>
      <c r="H19" s="106"/>
      <c r="I19" s="106"/>
      <c r="J19" s="106"/>
      <c r="K19" s="106"/>
      <c r="L19" s="106"/>
      <c r="M19" s="106"/>
      <c r="N19" s="106"/>
      <c r="O19" s="5"/>
      <c r="P19" s="5"/>
      <c r="Q19" s="5"/>
      <c r="R19" s="5"/>
      <c r="S19" s="5"/>
      <c r="T19" s="5"/>
      <c r="U19" s="5"/>
      <c r="V19" s="5"/>
      <c r="W19" s="5"/>
      <c r="X19" s="5"/>
      <c r="Y19" s="5"/>
    </row>
    <row r="20" spans="1:25" s="2" customFormat="1" ht="78" customHeight="1" x14ac:dyDescent="0.2">
      <c r="A20" s="228" t="s">
        <v>5</v>
      </c>
      <c r="B20" s="228" t="s">
        <v>81</v>
      </c>
      <c r="C20" s="228" t="s">
        <v>80</v>
      </c>
      <c r="D20" s="228" t="s">
        <v>72</v>
      </c>
      <c r="E20" s="228" t="s">
        <v>79</v>
      </c>
      <c r="F20" s="228"/>
      <c r="G20" s="228"/>
      <c r="H20" s="228"/>
      <c r="I20" s="228"/>
      <c r="J20" s="228" t="s">
        <v>78</v>
      </c>
      <c r="K20" s="228"/>
      <c r="L20" s="228"/>
      <c r="M20" s="228"/>
      <c r="N20" s="228"/>
      <c r="O20" s="3"/>
      <c r="P20" s="3"/>
      <c r="Q20" s="3"/>
      <c r="R20" s="3"/>
      <c r="S20" s="3"/>
      <c r="T20" s="3"/>
      <c r="U20" s="3"/>
      <c r="V20" s="3"/>
    </row>
    <row r="21" spans="1:25" s="2" customFormat="1" ht="72" customHeight="1" x14ac:dyDescent="0.2">
      <c r="A21" s="228"/>
      <c r="B21" s="228"/>
      <c r="C21" s="228"/>
      <c r="D21" s="228"/>
      <c r="E21" s="114" t="s">
        <v>77</v>
      </c>
      <c r="F21" s="114" t="s">
        <v>76</v>
      </c>
      <c r="G21" s="114" t="s">
        <v>75</v>
      </c>
      <c r="H21" s="114" t="s">
        <v>74</v>
      </c>
      <c r="I21" s="114" t="s">
        <v>73</v>
      </c>
      <c r="J21" s="114">
        <v>2020</v>
      </c>
      <c r="K21" s="114">
        <v>2021</v>
      </c>
      <c r="L21" s="115">
        <v>2022</v>
      </c>
      <c r="M21" s="115">
        <v>2023</v>
      </c>
      <c r="N21" s="115">
        <v>2024</v>
      </c>
      <c r="O21" s="3"/>
      <c r="P21" s="3"/>
      <c r="Q21" s="3"/>
      <c r="R21" s="3"/>
      <c r="S21" s="3"/>
      <c r="T21" s="3"/>
      <c r="U21" s="3"/>
      <c r="V21" s="3"/>
    </row>
    <row r="22" spans="1:25" s="2" customFormat="1" ht="16.5" customHeight="1" x14ac:dyDescent="0.2">
      <c r="A22" s="116">
        <v>1</v>
      </c>
      <c r="B22" s="116">
        <v>2</v>
      </c>
      <c r="C22" s="116">
        <v>3</v>
      </c>
      <c r="D22" s="116">
        <v>4</v>
      </c>
      <c r="E22" s="116">
        <v>5</v>
      </c>
      <c r="F22" s="116">
        <v>6</v>
      </c>
      <c r="G22" s="116">
        <v>7</v>
      </c>
      <c r="H22" s="116">
        <v>8</v>
      </c>
      <c r="I22" s="116">
        <v>9</v>
      </c>
      <c r="J22" s="116">
        <v>10</v>
      </c>
      <c r="K22" s="116">
        <v>11</v>
      </c>
      <c r="L22" s="116">
        <v>12</v>
      </c>
      <c r="M22" s="116">
        <v>13</v>
      </c>
      <c r="N22" s="116">
        <v>14</v>
      </c>
      <c r="O22" s="3"/>
      <c r="P22" s="3"/>
      <c r="Q22" s="3"/>
      <c r="R22" s="3"/>
      <c r="S22" s="3"/>
      <c r="T22" s="3"/>
      <c r="U22" s="3"/>
      <c r="V22" s="3"/>
    </row>
    <row r="23" spans="1:25" s="2" customFormat="1" ht="33" customHeight="1" x14ac:dyDescent="0.2">
      <c r="A23" s="117" t="s">
        <v>487</v>
      </c>
      <c r="B23" s="117" t="s">
        <v>487</v>
      </c>
      <c r="C23" s="117" t="s">
        <v>487</v>
      </c>
      <c r="D23" s="117" t="s">
        <v>487</v>
      </c>
      <c r="E23" s="117" t="s">
        <v>487</v>
      </c>
      <c r="F23" s="117" t="s">
        <v>487</v>
      </c>
      <c r="G23" s="117" t="s">
        <v>487</v>
      </c>
      <c r="H23" s="117" t="s">
        <v>487</v>
      </c>
      <c r="I23" s="117" t="s">
        <v>487</v>
      </c>
      <c r="J23" s="117" t="s">
        <v>487</v>
      </c>
      <c r="K23" s="117" t="s">
        <v>487</v>
      </c>
      <c r="L23" s="117" t="s">
        <v>487</v>
      </c>
      <c r="M23" s="117" t="s">
        <v>487</v>
      </c>
      <c r="N23" s="117" t="s">
        <v>487</v>
      </c>
      <c r="O23" s="3"/>
      <c r="P23" s="3"/>
      <c r="Q23" s="3"/>
      <c r="R23" s="3"/>
      <c r="S23" s="3"/>
      <c r="T23" s="3"/>
    </row>
    <row r="25" spans="1:25" ht="23.25" x14ac:dyDescent="0.35">
      <c r="A25" s="118" t="s">
        <v>491</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S51" sqref="AS51"/>
    </sheetView>
  </sheetViews>
  <sheetFormatPr defaultColWidth="9.140625"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7" customFormat="1" ht="18.75" customHeight="1" x14ac:dyDescent="0.2">
      <c r="A1" s="13"/>
      <c r="K1" s="22" t="s">
        <v>68</v>
      </c>
      <c r="AR1" s="108" t="s">
        <v>68</v>
      </c>
    </row>
    <row r="2" spans="1:44" s="7" customFormat="1" ht="18.75" customHeight="1" x14ac:dyDescent="0.3">
      <c r="A2" s="13"/>
      <c r="K2" s="11" t="s">
        <v>10</v>
      </c>
      <c r="AR2" s="26" t="s">
        <v>10</v>
      </c>
    </row>
    <row r="3" spans="1:44" s="7" customFormat="1" ht="18.75" x14ac:dyDescent="0.3">
      <c r="A3" s="12"/>
      <c r="K3" s="11" t="s">
        <v>67</v>
      </c>
      <c r="AR3" s="26" t="s">
        <v>315</v>
      </c>
    </row>
    <row r="4" spans="1:44" s="7" customFormat="1" ht="18.75" x14ac:dyDescent="0.3">
      <c r="A4" s="12"/>
      <c r="K4" s="11"/>
    </row>
    <row r="5" spans="1:44" s="7" customFormat="1" ht="18.75" customHeight="1" x14ac:dyDescent="0.2">
      <c r="A5" s="194" t="str">
        <f>'1. паспорт местоположение'!A5:C5</f>
        <v>Год раскрытия информации: 2025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7" customFormat="1" ht="18.75" x14ac:dyDescent="0.3">
      <c r="A6" s="12"/>
      <c r="K6" s="11"/>
    </row>
    <row r="7" spans="1:44" s="7" customFormat="1" ht="18.75" x14ac:dyDescent="0.2">
      <c r="A7" s="198" t="s">
        <v>9</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7" t="str">
        <f>'1. паспорт местоположение'!A9:C9</f>
        <v>Акционерного общества "Братская электросетевая компания"</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row>
    <row r="10" spans="1:44" s="7" customFormat="1" ht="18.75" customHeight="1" x14ac:dyDescent="0.2">
      <c r="A10" s="195" t="s">
        <v>8</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8" t="str">
        <f>'1. паспорт местоположение'!A12:C12</f>
        <v>O_1.5.4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row>
    <row r="13" spans="1:44" s="7" customFormat="1" ht="18.75" customHeight="1" x14ac:dyDescent="0.2">
      <c r="A13" s="195" t="s">
        <v>7</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34.25" customHeight="1" x14ac:dyDescent="0.2">
      <c r="A15" s="227"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97" t="s">
        <v>449</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s="2" customFormat="1" ht="15" customHeight="1" x14ac:dyDescent="0.2">
      <c r="A19" s="195"/>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row>
    <row r="20" spans="1:45" ht="15.75" x14ac:dyDescent="0.25">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row>
    <row r="21" spans="1:45" ht="14.25" customHeight="1" thickBot="1" x14ac:dyDescent="0.3">
      <c r="A21" s="234" t="s">
        <v>314</v>
      </c>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t="s">
        <v>1</v>
      </c>
      <c r="AL21" s="234"/>
      <c r="AM21" s="67"/>
      <c r="AN21" s="67"/>
      <c r="AS21" s="73"/>
    </row>
    <row r="22" spans="1:45" ht="12.75" customHeight="1" thickBot="1" x14ac:dyDescent="0.3">
      <c r="A22" s="235" t="s">
        <v>313</v>
      </c>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7" t="s">
        <v>485</v>
      </c>
      <c r="AL22" s="237"/>
      <c r="AM22" s="68"/>
      <c r="AN22" s="238" t="s">
        <v>312</v>
      </c>
      <c r="AO22" s="238"/>
      <c r="AP22" s="238"/>
      <c r="AQ22" s="233"/>
      <c r="AR22" s="233"/>
      <c r="AS22" s="73"/>
    </row>
    <row r="23" spans="1:45" ht="17.25" customHeight="1" thickBot="1" x14ac:dyDescent="0.3">
      <c r="A23" s="245" t="s">
        <v>311</v>
      </c>
      <c r="B23" s="246"/>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37" t="s">
        <v>485</v>
      </c>
      <c r="AL23" s="237"/>
      <c r="AM23" s="68"/>
      <c r="AN23" s="229" t="s">
        <v>310</v>
      </c>
      <c r="AO23" s="230"/>
      <c r="AP23" s="231"/>
      <c r="AQ23" s="229"/>
      <c r="AR23" s="232"/>
      <c r="AS23" s="73"/>
    </row>
    <row r="24" spans="1:45" ht="17.25" customHeight="1" thickBot="1" x14ac:dyDescent="0.3">
      <c r="A24" s="245" t="s">
        <v>309</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37" t="s">
        <v>485</v>
      </c>
      <c r="AL24" s="237"/>
      <c r="AM24" s="68"/>
      <c r="AN24" s="229" t="s">
        <v>308</v>
      </c>
      <c r="AO24" s="230"/>
      <c r="AP24" s="231"/>
      <c r="AQ24" s="229"/>
      <c r="AR24" s="232"/>
      <c r="AS24" s="73"/>
    </row>
    <row r="25" spans="1:45" ht="27.75" customHeight="1" thickBot="1" x14ac:dyDescent="0.3">
      <c r="A25" s="247" t="s">
        <v>307</v>
      </c>
      <c r="B25" s="248"/>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9"/>
      <c r="AK25" s="237" t="s">
        <v>485</v>
      </c>
      <c r="AL25" s="237"/>
      <c r="AM25" s="68"/>
      <c r="AN25" s="250" t="s">
        <v>306</v>
      </c>
      <c r="AO25" s="251"/>
      <c r="AP25" s="252"/>
      <c r="AQ25" s="229"/>
      <c r="AR25" s="232"/>
      <c r="AS25" s="73"/>
    </row>
    <row r="26" spans="1:45" ht="17.25" customHeight="1" thickBot="1" x14ac:dyDescent="0.3">
      <c r="A26" s="239" t="s">
        <v>305</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1"/>
      <c r="AK26" s="237" t="s">
        <v>485</v>
      </c>
      <c r="AL26" s="237"/>
      <c r="AM26" s="68"/>
      <c r="AN26" s="242"/>
      <c r="AO26" s="243"/>
      <c r="AP26" s="243"/>
      <c r="AQ26" s="229"/>
      <c r="AR26" s="244"/>
      <c r="AS26" s="73"/>
    </row>
    <row r="27" spans="1:45" ht="17.25" customHeight="1" thickBot="1" x14ac:dyDescent="0.3">
      <c r="A27" s="245" t="s">
        <v>304</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37" t="s">
        <v>485</v>
      </c>
      <c r="AL27" s="237"/>
      <c r="AM27" s="68"/>
      <c r="AS27" s="73"/>
    </row>
    <row r="28" spans="1:45" ht="17.25" customHeight="1" thickBot="1" x14ac:dyDescent="0.3">
      <c r="A28" s="245" t="s">
        <v>303</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6"/>
      <c r="AK28" s="237" t="s">
        <v>485</v>
      </c>
      <c r="AL28" s="237"/>
      <c r="AM28" s="68"/>
      <c r="AN28" s="68"/>
      <c r="AO28" s="84"/>
      <c r="AP28" s="84"/>
      <c r="AQ28" s="84"/>
      <c r="AR28" s="84"/>
      <c r="AS28" s="73"/>
    </row>
    <row r="29" spans="1:45" ht="17.25" customHeight="1" thickBot="1" x14ac:dyDescent="0.3">
      <c r="A29" s="245" t="s">
        <v>278</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37" t="s">
        <v>485</v>
      </c>
      <c r="AL29" s="237"/>
      <c r="AM29" s="68"/>
      <c r="AN29" s="68"/>
      <c r="AO29" s="68"/>
      <c r="AP29" s="68"/>
      <c r="AQ29" s="68"/>
      <c r="AR29" s="68"/>
      <c r="AS29" s="73"/>
    </row>
    <row r="30" spans="1:45" ht="17.25" customHeight="1" thickBot="1" x14ac:dyDescent="0.3">
      <c r="A30" s="245" t="s">
        <v>302</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37" t="s">
        <v>485</v>
      </c>
      <c r="AL30" s="237"/>
      <c r="AM30" s="68"/>
      <c r="AN30" s="68"/>
      <c r="AO30" s="68"/>
      <c r="AP30" s="68"/>
      <c r="AQ30" s="68"/>
      <c r="AR30" s="68"/>
      <c r="AS30" s="73"/>
    </row>
    <row r="31" spans="1:45" ht="17.25" customHeight="1" thickBot="1" x14ac:dyDescent="0.3">
      <c r="A31" s="245" t="s">
        <v>301</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37" t="s">
        <v>485</v>
      </c>
      <c r="AL31" s="237"/>
      <c r="AM31" s="68"/>
      <c r="AN31" s="68"/>
      <c r="AO31" s="68"/>
      <c r="AP31" s="68"/>
      <c r="AQ31" s="68"/>
      <c r="AR31" s="68"/>
      <c r="AS31" s="73"/>
    </row>
    <row r="32" spans="1:45" ht="17.25" customHeight="1" thickBot="1" x14ac:dyDescent="0.3">
      <c r="A32" s="245"/>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37" t="s">
        <v>485</v>
      </c>
      <c r="AL32" s="237"/>
      <c r="AM32" s="68"/>
      <c r="AN32" s="68"/>
      <c r="AO32" s="68"/>
      <c r="AP32" s="68"/>
      <c r="AQ32" s="68"/>
      <c r="AR32" s="68"/>
      <c r="AS32" s="73"/>
    </row>
    <row r="33" spans="1:45" ht="17.25" customHeight="1" thickBot="1" x14ac:dyDescent="0.3">
      <c r="A33" s="253" t="s">
        <v>266</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37" t="s">
        <v>485</v>
      </c>
      <c r="AL33" s="237"/>
      <c r="AM33" s="68"/>
      <c r="AN33" s="68"/>
      <c r="AO33" s="68"/>
      <c r="AP33" s="68"/>
      <c r="AQ33" s="68"/>
      <c r="AR33" s="68"/>
      <c r="AS33" s="73"/>
    </row>
    <row r="34" spans="1:45" ht="17.25" customHeight="1" thickBot="1" x14ac:dyDescent="0.3">
      <c r="A34" s="235"/>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7" t="s">
        <v>485</v>
      </c>
      <c r="AL34" s="237"/>
      <c r="AM34" s="68"/>
      <c r="AN34" s="68"/>
      <c r="AO34" s="68"/>
      <c r="AP34" s="68"/>
      <c r="AQ34" s="68"/>
      <c r="AR34" s="68"/>
      <c r="AS34" s="73"/>
    </row>
    <row r="35" spans="1:45" ht="17.25" customHeight="1" thickBot="1" x14ac:dyDescent="0.3">
      <c r="A35" s="245" t="s">
        <v>300</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37" t="s">
        <v>485</v>
      </c>
      <c r="AL35" s="237"/>
      <c r="AM35" s="68"/>
      <c r="AN35" s="68"/>
      <c r="AO35" s="68"/>
      <c r="AP35" s="68"/>
      <c r="AQ35" s="68"/>
      <c r="AR35" s="68"/>
      <c r="AS35" s="73"/>
    </row>
    <row r="36" spans="1:45" ht="17.25" customHeight="1" thickBot="1" x14ac:dyDescent="0.3">
      <c r="A36" s="253" t="s">
        <v>299</v>
      </c>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37" t="s">
        <v>485</v>
      </c>
      <c r="AL36" s="237"/>
      <c r="AM36" s="68"/>
      <c r="AN36" s="68"/>
      <c r="AO36" s="68"/>
      <c r="AP36" s="68"/>
      <c r="AQ36" s="68"/>
      <c r="AR36" s="68"/>
      <c r="AS36" s="73"/>
    </row>
    <row r="37" spans="1:45" ht="17.25" customHeight="1" thickBot="1" x14ac:dyDescent="0.3">
      <c r="A37" s="235" t="s">
        <v>298</v>
      </c>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7" t="s">
        <v>485</v>
      </c>
      <c r="AL37" s="237"/>
      <c r="AM37" s="68"/>
      <c r="AN37" s="68"/>
      <c r="AO37" s="68"/>
      <c r="AP37" s="68"/>
      <c r="AQ37" s="68"/>
      <c r="AR37" s="68"/>
      <c r="AS37" s="73"/>
    </row>
    <row r="38" spans="1:45" ht="17.25" customHeight="1" thickBot="1" x14ac:dyDescent="0.3">
      <c r="A38" s="245" t="s">
        <v>297</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37" t="s">
        <v>485</v>
      </c>
      <c r="AL38" s="237"/>
      <c r="AM38" s="68"/>
      <c r="AN38" s="68"/>
      <c r="AO38" s="68"/>
      <c r="AP38" s="68"/>
      <c r="AQ38" s="68"/>
      <c r="AR38" s="68"/>
      <c r="AS38" s="73"/>
    </row>
    <row r="39" spans="1:45" ht="17.25" customHeight="1" thickBot="1" x14ac:dyDescent="0.3">
      <c r="A39" s="245" t="s">
        <v>296</v>
      </c>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6"/>
      <c r="AI39" s="246"/>
      <c r="AJ39" s="246"/>
      <c r="AK39" s="237" t="s">
        <v>485</v>
      </c>
      <c r="AL39" s="237"/>
      <c r="AM39" s="68"/>
      <c r="AN39" s="68"/>
      <c r="AO39" s="68"/>
      <c r="AP39" s="68"/>
      <c r="AQ39" s="68"/>
      <c r="AR39" s="68"/>
      <c r="AS39" s="73"/>
    </row>
    <row r="40" spans="1:45" ht="17.25" customHeight="1" thickBot="1" x14ac:dyDescent="0.3">
      <c r="A40" s="245" t="s">
        <v>295</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37" t="s">
        <v>485</v>
      </c>
      <c r="AL40" s="237"/>
      <c r="AM40" s="68"/>
      <c r="AN40" s="68"/>
      <c r="AO40" s="68"/>
      <c r="AP40" s="68"/>
      <c r="AQ40" s="68"/>
      <c r="AR40" s="68"/>
      <c r="AS40" s="73"/>
    </row>
    <row r="41" spans="1:45" ht="17.25" customHeight="1" thickBot="1" x14ac:dyDescent="0.3">
      <c r="A41" s="245" t="s">
        <v>294</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37" t="s">
        <v>485</v>
      </c>
      <c r="AL41" s="237"/>
      <c r="AM41" s="68"/>
      <c r="AN41" s="68"/>
      <c r="AO41" s="68"/>
      <c r="AP41" s="68"/>
      <c r="AQ41" s="68"/>
      <c r="AR41" s="68"/>
      <c r="AS41" s="73"/>
    </row>
    <row r="42" spans="1:45" ht="17.25" customHeight="1" thickBot="1" x14ac:dyDescent="0.3">
      <c r="A42" s="245" t="s">
        <v>293</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37" t="s">
        <v>485</v>
      </c>
      <c r="AL42" s="237"/>
      <c r="AM42" s="68"/>
      <c r="AN42" s="68"/>
      <c r="AO42" s="68"/>
      <c r="AP42" s="68"/>
      <c r="AQ42" s="68"/>
      <c r="AR42" s="68"/>
      <c r="AS42" s="73"/>
    </row>
    <row r="43" spans="1:45" ht="17.25" customHeight="1" thickBot="1" x14ac:dyDescent="0.3">
      <c r="A43" s="255" t="s">
        <v>292</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37" t="s">
        <v>485</v>
      </c>
      <c r="AL43" s="237"/>
      <c r="AM43" s="68"/>
      <c r="AN43" s="68"/>
      <c r="AO43" s="68"/>
      <c r="AP43" s="68"/>
      <c r="AQ43" s="68"/>
      <c r="AR43" s="68"/>
      <c r="AS43" s="73"/>
    </row>
    <row r="44" spans="1:45" ht="24" customHeight="1" thickBot="1" x14ac:dyDescent="0.3">
      <c r="A44" s="257" t="s">
        <v>291</v>
      </c>
      <c r="B44" s="258"/>
      <c r="C44" s="258"/>
      <c r="D44" s="258"/>
      <c r="E44" s="258"/>
      <c r="F44" s="258"/>
      <c r="G44" s="258"/>
      <c r="H44" s="258"/>
      <c r="I44" s="258"/>
      <c r="J44" s="258"/>
      <c r="K44" s="258"/>
      <c r="L44" s="258"/>
      <c r="M44" s="258"/>
      <c r="N44" s="258"/>
      <c r="O44" s="258"/>
      <c r="P44" s="258"/>
      <c r="Q44" s="258"/>
      <c r="R44" s="258"/>
      <c r="S44" s="258"/>
      <c r="T44" s="258"/>
      <c r="U44" s="258"/>
      <c r="V44" s="258"/>
      <c r="W44" s="258"/>
      <c r="X44" s="258"/>
      <c r="Y44" s="258"/>
      <c r="Z44" s="258"/>
      <c r="AA44" s="258"/>
      <c r="AB44" s="258"/>
      <c r="AC44" s="258"/>
      <c r="AD44" s="258"/>
      <c r="AE44" s="258"/>
      <c r="AF44" s="258"/>
      <c r="AG44" s="258"/>
      <c r="AH44" s="258"/>
      <c r="AI44" s="258"/>
      <c r="AJ44" s="259"/>
      <c r="AK44" s="237" t="s">
        <v>4</v>
      </c>
      <c r="AL44" s="237"/>
      <c r="AM44" s="237" t="s">
        <v>272</v>
      </c>
      <c r="AN44" s="237"/>
      <c r="AO44" s="79" t="s">
        <v>271</v>
      </c>
      <c r="AP44" s="79" t="s">
        <v>270</v>
      </c>
      <c r="AQ44" s="73"/>
    </row>
    <row r="45" spans="1:45" ht="12" customHeight="1" thickBot="1" x14ac:dyDescent="0.3">
      <c r="A45" s="245" t="s">
        <v>290</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37" t="s">
        <v>485</v>
      </c>
      <c r="AL45" s="237"/>
      <c r="AM45" s="242" t="s">
        <v>485</v>
      </c>
      <c r="AN45" s="242"/>
      <c r="AO45" s="81" t="s">
        <v>485</v>
      </c>
      <c r="AP45" s="81" t="s">
        <v>485</v>
      </c>
      <c r="AQ45" s="73"/>
    </row>
    <row r="46" spans="1:45" ht="12" customHeight="1" thickBot="1" x14ac:dyDescent="0.3">
      <c r="A46" s="245" t="s">
        <v>289</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37" t="s">
        <v>485</v>
      </c>
      <c r="AL46" s="237"/>
      <c r="AM46" s="242" t="s">
        <v>485</v>
      </c>
      <c r="AN46" s="242"/>
      <c r="AO46" s="81" t="s">
        <v>485</v>
      </c>
      <c r="AP46" s="81" t="s">
        <v>485</v>
      </c>
      <c r="AQ46" s="73"/>
    </row>
    <row r="47" spans="1:45" ht="12" customHeight="1" thickBot="1" x14ac:dyDescent="0.3">
      <c r="A47" s="253" t="s">
        <v>288</v>
      </c>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37" t="s">
        <v>485</v>
      </c>
      <c r="AL47" s="237"/>
      <c r="AM47" s="242" t="s">
        <v>485</v>
      </c>
      <c r="AN47" s="242"/>
      <c r="AO47" s="81" t="s">
        <v>485</v>
      </c>
      <c r="AP47" s="81" t="s">
        <v>485</v>
      </c>
      <c r="AQ47" s="73"/>
    </row>
    <row r="48" spans="1:45" ht="6.75" customHeight="1" thickBot="1" x14ac:dyDescent="0.3">
      <c r="A48" s="80"/>
      <c r="B48" s="80"/>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68"/>
      <c r="AN48" s="68"/>
      <c r="AO48" s="68"/>
      <c r="AP48" s="68"/>
      <c r="AQ48" s="73"/>
    </row>
    <row r="49" spans="1:43" ht="24" customHeight="1" thickBot="1" x14ac:dyDescent="0.3">
      <c r="A49" s="260" t="s">
        <v>287</v>
      </c>
      <c r="B49" s="261"/>
      <c r="C49" s="261"/>
      <c r="D49" s="261"/>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37" t="s">
        <v>4</v>
      </c>
      <c r="AL49" s="237"/>
      <c r="AM49" s="237" t="s">
        <v>272</v>
      </c>
      <c r="AN49" s="237"/>
      <c r="AO49" s="79" t="s">
        <v>271</v>
      </c>
      <c r="AP49" s="79" t="s">
        <v>270</v>
      </c>
      <c r="AQ49" s="73"/>
    </row>
    <row r="50" spans="1:43" ht="11.25" customHeight="1" thickBot="1" x14ac:dyDescent="0.3">
      <c r="A50" s="262" t="s">
        <v>286</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37" t="s">
        <v>485</v>
      </c>
      <c r="AL50" s="237"/>
      <c r="AM50" s="237" t="s">
        <v>485</v>
      </c>
      <c r="AN50" s="237"/>
      <c r="AO50" s="83" t="s">
        <v>485</v>
      </c>
      <c r="AP50" s="83" t="s">
        <v>485</v>
      </c>
      <c r="AQ50" s="73"/>
    </row>
    <row r="51" spans="1:43" ht="12" customHeight="1" thickBot="1" x14ac:dyDescent="0.3">
      <c r="A51" s="245" t="s">
        <v>285</v>
      </c>
      <c r="B51" s="246"/>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I51" s="246"/>
      <c r="AJ51" s="246"/>
      <c r="AK51" s="237" t="s">
        <v>485</v>
      </c>
      <c r="AL51" s="237"/>
      <c r="AM51" s="237" t="s">
        <v>485</v>
      </c>
      <c r="AN51" s="237"/>
      <c r="AO51" s="83" t="s">
        <v>485</v>
      </c>
      <c r="AP51" s="83" t="s">
        <v>485</v>
      </c>
      <c r="AQ51" s="73"/>
    </row>
    <row r="52" spans="1:43" ht="12" customHeight="1" thickBot="1" x14ac:dyDescent="0.3">
      <c r="A52" s="245" t="s">
        <v>284</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37" t="s">
        <v>485</v>
      </c>
      <c r="AL52" s="237"/>
      <c r="AM52" s="237" t="s">
        <v>485</v>
      </c>
      <c r="AN52" s="237"/>
      <c r="AO52" s="83" t="s">
        <v>485</v>
      </c>
      <c r="AP52" s="83" t="s">
        <v>485</v>
      </c>
      <c r="AQ52" s="73"/>
    </row>
    <row r="53" spans="1:43" ht="12" customHeight="1" thickBot="1" x14ac:dyDescent="0.3">
      <c r="A53" s="253" t="s">
        <v>283</v>
      </c>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37" t="s">
        <v>485</v>
      </c>
      <c r="AL53" s="237"/>
      <c r="AM53" s="237" t="s">
        <v>485</v>
      </c>
      <c r="AN53" s="237"/>
      <c r="AO53" s="83" t="s">
        <v>485</v>
      </c>
      <c r="AP53" s="83" t="s">
        <v>485</v>
      </c>
      <c r="AQ53" s="73"/>
    </row>
    <row r="54" spans="1:43" ht="6" customHeight="1" thickBot="1" x14ac:dyDescent="0.3">
      <c r="A54" s="80"/>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68"/>
      <c r="AN54" s="68"/>
      <c r="AO54" s="68"/>
      <c r="AP54" s="68"/>
      <c r="AQ54" s="67"/>
    </row>
    <row r="55" spans="1:43" ht="24" customHeight="1" x14ac:dyDescent="0.25">
      <c r="A55" s="260" t="s">
        <v>282</v>
      </c>
      <c r="B55" s="261"/>
      <c r="C55" s="261"/>
      <c r="D55" s="261"/>
      <c r="E55" s="261"/>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1"/>
      <c r="AH55" s="261"/>
      <c r="AI55" s="261"/>
      <c r="AJ55" s="261"/>
      <c r="AK55" s="237" t="s">
        <v>4</v>
      </c>
      <c r="AL55" s="237"/>
      <c r="AM55" s="237" t="s">
        <v>272</v>
      </c>
      <c r="AN55" s="237"/>
      <c r="AO55" s="79" t="s">
        <v>271</v>
      </c>
      <c r="AP55" s="79" t="s">
        <v>270</v>
      </c>
      <c r="AQ55" s="73"/>
    </row>
    <row r="56" spans="1:43" ht="12.75" customHeight="1" x14ac:dyDescent="0.25">
      <c r="A56" s="264" t="s">
        <v>281</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66" t="s">
        <v>485</v>
      </c>
      <c r="AL56" s="266"/>
      <c r="AM56" s="266" t="s">
        <v>485</v>
      </c>
      <c r="AN56" s="266"/>
      <c r="AO56" s="82" t="s">
        <v>485</v>
      </c>
      <c r="AP56" s="82" t="s">
        <v>485</v>
      </c>
      <c r="AQ56" s="78"/>
    </row>
    <row r="57" spans="1:43" ht="12" customHeight="1" x14ac:dyDescent="0.25">
      <c r="A57" s="245" t="s">
        <v>280</v>
      </c>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66" t="s">
        <v>485</v>
      </c>
      <c r="AL57" s="266"/>
      <c r="AM57" s="266" t="s">
        <v>485</v>
      </c>
      <c r="AN57" s="266"/>
      <c r="AO57" s="82" t="s">
        <v>485</v>
      </c>
      <c r="AP57" s="82" t="s">
        <v>485</v>
      </c>
      <c r="AQ57" s="73"/>
    </row>
    <row r="58" spans="1:43" ht="12" customHeight="1" x14ac:dyDescent="0.25">
      <c r="A58" s="245" t="s">
        <v>279</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66" t="s">
        <v>485</v>
      </c>
      <c r="AL58" s="266"/>
      <c r="AM58" s="266" t="s">
        <v>485</v>
      </c>
      <c r="AN58" s="266"/>
      <c r="AO58" s="82" t="s">
        <v>485</v>
      </c>
      <c r="AP58" s="82" t="s">
        <v>485</v>
      </c>
      <c r="AQ58" s="73"/>
    </row>
    <row r="59" spans="1:43" ht="12" customHeight="1" x14ac:dyDescent="0.25">
      <c r="A59" s="245" t="s">
        <v>278</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66" t="s">
        <v>485</v>
      </c>
      <c r="AL59" s="266"/>
      <c r="AM59" s="266" t="s">
        <v>485</v>
      </c>
      <c r="AN59" s="266"/>
      <c r="AO59" s="82" t="s">
        <v>485</v>
      </c>
      <c r="AP59" s="82" t="s">
        <v>485</v>
      </c>
      <c r="AQ59" s="73"/>
    </row>
    <row r="60" spans="1:43" ht="9.75" customHeight="1" x14ac:dyDescent="0.25">
      <c r="A60" s="245"/>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66" t="s">
        <v>485</v>
      </c>
      <c r="AL60" s="266"/>
      <c r="AM60" s="266" t="s">
        <v>485</v>
      </c>
      <c r="AN60" s="266"/>
      <c r="AO60" s="82" t="s">
        <v>485</v>
      </c>
      <c r="AP60" s="82" t="s">
        <v>485</v>
      </c>
      <c r="AQ60" s="73"/>
    </row>
    <row r="61" spans="1:43" ht="9.75" customHeight="1" x14ac:dyDescent="0.25">
      <c r="A61" s="245"/>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66" t="s">
        <v>485</v>
      </c>
      <c r="AL61" s="266"/>
      <c r="AM61" s="266" t="s">
        <v>485</v>
      </c>
      <c r="AN61" s="266"/>
      <c r="AO61" s="82" t="s">
        <v>485</v>
      </c>
      <c r="AP61" s="82" t="s">
        <v>485</v>
      </c>
      <c r="AQ61" s="73"/>
    </row>
    <row r="62" spans="1:43" ht="12" customHeight="1" x14ac:dyDescent="0.25">
      <c r="A62" s="245" t="s">
        <v>277</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66" t="s">
        <v>485</v>
      </c>
      <c r="AL62" s="266"/>
      <c r="AM62" s="266" t="s">
        <v>485</v>
      </c>
      <c r="AN62" s="266"/>
      <c r="AO62" s="82" t="s">
        <v>485</v>
      </c>
      <c r="AP62" s="82" t="s">
        <v>485</v>
      </c>
      <c r="AQ62" s="73"/>
    </row>
    <row r="63" spans="1:43" ht="27.75" customHeight="1" x14ac:dyDescent="0.25">
      <c r="A63" s="267" t="s">
        <v>276</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9"/>
      <c r="AK63" s="266" t="s">
        <v>485</v>
      </c>
      <c r="AL63" s="266"/>
      <c r="AM63" s="266" t="s">
        <v>485</v>
      </c>
      <c r="AN63" s="266"/>
      <c r="AO63" s="82" t="s">
        <v>485</v>
      </c>
      <c r="AP63" s="82" t="s">
        <v>485</v>
      </c>
      <c r="AQ63" s="78"/>
    </row>
    <row r="64" spans="1:43" ht="11.25" customHeight="1" x14ac:dyDescent="0.25">
      <c r="A64" s="245" t="s">
        <v>268</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66" t="s">
        <v>485</v>
      </c>
      <c r="AL64" s="266"/>
      <c r="AM64" s="266" t="s">
        <v>485</v>
      </c>
      <c r="AN64" s="266"/>
      <c r="AO64" s="82" t="s">
        <v>485</v>
      </c>
      <c r="AP64" s="82" t="s">
        <v>485</v>
      </c>
      <c r="AQ64" s="73"/>
    </row>
    <row r="65" spans="1:43" ht="25.5" customHeight="1" x14ac:dyDescent="0.25">
      <c r="A65" s="267" t="s">
        <v>269</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9"/>
      <c r="AK65" s="266" t="s">
        <v>485</v>
      </c>
      <c r="AL65" s="266"/>
      <c r="AM65" s="266" t="s">
        <v>485</v>
      </c>
      <c r="AN65" s="266"/>
      <c r="AO65" s="82" t="s">
        <v>485</v>
      </c>
      <c r="AP65" s="82" t="s">
        <v>485</v>
      </c>
      <c r="AQ65" s="78"/>
    </row>
    <row r="66" spans="1:43" ht="12" customHeight="1" x14ac:dyDescent="0.25">
      <c r="A66" s="245" t="s">
        <v>267</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6"/>
      <c r="AK66" s="266" t="s">
        <v>485</v>
      </c>
      <c r="AL66" s="266"/>
      <c r="AM66" s="266" t="s">
        <v>485</v>
      </c>
      <c r="AN66" s="266"/>
      <c r="AO66" s="82" t="s">
        <v>485</v>
      </c>
      <c r="AP66" s="82" t="s">
        <v>485</v>
      </c>
      <c r="AQ66" s="73"/>
    </row>
    <row r="67" spans="1:43" ht="12.75" customHeight="1" x14ac:dyDescent="0.25">
      <c r="A67" s="270" t="s">
        <v>275</v>
      </c>
      <c r="B67" s="271"/>
      <c r="C67" s="271"/>
      <c r="D67" s="271"/>
      <c r="E67" s="271"/>
      <c r="F67" s="271"/>
      <c r="G67" s="271"/>
      <c r="H67" s="271"/>
      <c r="I67" s="271"/>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66" t="s">
        <v>485</v>
      </c>
      <c r="AL67" s="266"/>
      <c r="AM67" s="266" t="s">
        <v>485</v>
      </c>
      <c r="AN67" s="266"/>
      <c r="AO67" s="82" t="s">
        <v>485</v>
      </c>
      <c r="AP67" s="82" t="s">
        <v>485</v>
      </c>
      <c r="AQ67" s="78"/>
    </row>
    <row r="68" spans="1:43" ht="12" customHeight="1" x14ac:dyDescent="0.25">
      <c r="A68" s="245" t="s">
        <v>266</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6"/>
      <c r="AK68" s="266" t="s">
        <v>485</v>
      </c>
      <c r="AL68" s="266"/>
      <c r="AM68" s="266" t="s">
        <v>485</v>
      </c>
      <c r="AN68" s="266"/>
      <c r="AO68" s="82" t="s">
        <v>485</v>
      </c>
      <c r="AP68" s="82" t="s">
        <v>485</v>
      </c>
      <c r="AQ68" s="73"/>
    </row>
    <row r="69" spans="1:43" ht="12.75" customHeight="1" thickBot="1" x14ac:dyDescent="0.3">
      <c r="A69" s="272" t="s">
        <v>274</v>
      </c>
      <c r="B69" s="273"/>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4"/>
      <c r="AK69" s="266" t="s">
        <v>485</v>
      </c>
      <c r="AL69" s="266"/>
      <c r="AM69" s="266" t="s">
        <v>485</v>
      </c>
      <c r="AN69" s="266"/>
      <c r="AO69" s="82" t="s">
        <v>485</v>
      </c>
      <c r="AP69" s="82" t="s">
        <v>485</v>
      </c>
      <c r="AQ69" s="78"/>
    </row>
    <row r="70" spans="1:43" ht="7.5" customHeight="1" thickBot="1" x14ac:dyDescent="0.3">
      <c r="A70" s="80"/>
      <c r="B70" s="80"/>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68"/>
      <c r="AN70" s="68"/>
      <c r="AO70" s="68"/>
      <c r="AP70" s="68"/>
      <c r="AQ70" s="67"/>
    </row>
    <row r="71" spans="1:43" ht="25.5" customHeight="1" x14ac:dyDescent="0.25">
      <c r="A71" s="260" t="s">
        <v>273</v>
      </c>
      <c r="B71" s="261"/>
      <c r="C71" s="261"/>
      <c r="D71" s="261"/>
      <c r="E71" s="261"/>
      <c r="F71" s="261"/>
      <c r="G71" s="261"/>
      <c r="H71" s="261"/>
      <c r="I71" s="261"/>
      <c r="J71" s="261"/>
      <c r="K71" s="261"/>
      <c r="L71" s="261"/>
      <c r="M71" s="261"/>
      <c r="N71" s="261"/>
      <c r="O71" s="261"/>
      <c r="P71" s="261"/>
      <c r="Q71" s="261"/>
      <c r="R71" s="261"/>
      <c r="S71" s="261"/>
      <c r="T71" s="261"/>
      <c r="U71" s="261"/>
      <c r="V71" s="261"/>
      <c r="W71" s="261"/>
      <c r="X71" s="261"/>
      <c r="Y71" s="261"/>
      <c r="Z71" s="261"/>
      <c r="AA71" s="261"/>
      <c r="AB71" s="261"/>
      <c r="AC71" s="261"/>
      <c r="AD71" s="261"/>
      <c r="AE71" s="261"/>
      <c r="AF71" s="261"/>
      <c r="AG71" s="261"/>
      <c r="AH71" s="261"/>
      <c r="AI71" s="261"/>
      <c r="AJ71" s="261"/>
      <c r="AK71" s="237" t="s">
        <v>4</v>
      </c>
      <c r="AL71" s="237"/>
      <c r="AM71" s="237" t="s">
        <v>272</v>
      </c>
      <c r="AN71" s="237"/>
      <c r="AO71" s="79" t="s">
        <v>271</v>
      </c>
      <c r="AP71" s="79" t="s">
        <v>270</v>
      </c>
      <c r="AQ71" s="73"/>
    </row>
    <row r="72" spans="1:43" ht="25.5" customHeight="1" x14ac:dyDescent="0.25">
      <c r="A72" s="267" t="s">
        <v>269</v>
      </c>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9"/>
      <c r="AK72" s="275" t="s">
        <v>485</v>
      </c>
      <c r="AL72" s="275"/>
      <c r="AM72" s="276" t="s">
        <v>485</v>
      </c>
      <c r="AN72" s="276"/>
      <c r="AO72" s="76" t="s">
        <v>485</v>
      </c>
      <c r="AP72" s="76" t="s">
        <v>485</v>
      </c>
      <c r="AQ72" s="78"/>
    </row>
    <row r="73" spans="1:43" ht="12" customHeight="1" x14ac:dyDescent="0.25">
      <c r="A73" s="245" t="s">
        <v>268</v>
      </c>
      <c r="B73" s="246"/>
      <c r="C73" s="246"/>
      <c r="D73" s="246"/>
      <c r="E73" s="246"/>
      <c r="F73" s="246"/>
      <c r="G73" s="246"/>
      <c r="H73" s="246"/>
      <c r="I73" s="246"/>
      <c r="J73" s="246"/>
      <c r="K73" s="246"/>
      <c r="L73" s="246"/>
      <c r="M73" s="246"/>
      <c r="N73" s="246"/>
      <c r="O73" s="246"/>
      <c r="P73" s="246"/>
      <c r="Q73" s="246"/>
      <c r="R73" s="246"/>
      <c r="S73" s="246"/>
      <c r="T73" s="246"/>
      <c r="U73" s="246"/>
      <c r="V73" s="246"/>
      <c r="W73" s="246"/>
      <c r="X73" s="246"/>
      <c r="Y73" s="246"/>
      <c r="Z73" s="246"/>
      <c r="AA73" s="246"/>
      <c r="AB73" s="246"/>
      <c r="AC73" s="246"/>
      <c r="AD73" s="246"/>
      <c r="AE73" s="246"/>
      <c r="AF73" s="246"/>
      <c r="AG73" s="246"/>
      <c r="AH73" s="246"/>
      <c r="AI73" s="246"/>
      <c r="AJ73" s="246"/>
      <c r="AK73" s="275" t="s">
        <v>485</v>
      </c>
      <c r="AL73" s="275"/>
      <c r="AM73" s="276" t="s">
        <v>485</v>
      </c>
      <c r="AN73" s="276"/>
      <c r="AO73" s="76" t="s">
        <v>485</v>
      </c>
      <c r="AP73" s="76" t="s">
        <v>485</v>
      </c>
      <c r="AQ73" s="73"/>
    </row>
    <row r="74" spans="1:43" ht="12" customHeight="1" x14ac:dyDescent="0.25">
      <c r="A74" s="245" t="s">
        <v>267</v>
      </c>
      <c r="B74" s="246"/>
      <c r="C74" s="246"/>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75" t="s">
        <v>485</v>
      </c>
      <c r="AL74" s="275"/>
      <c r="AM74" s="276" t="s">
        <v>485</v>
      </c>
      <c r="AN74" s="276"/>
      <c r="AO74" s="76" t="s">
        <v>485</v>
      </c>
      <c r="AP74" s="76" t="s">
        <v>485</v>
      </c>
      <c r="AQ74" s="73"/>
    </row>
    <row r="75" spans="1:43" ht="12" customHeight="1" x14ac:dyDescent="0.25">
      <c r="A75" s="245" t="s">
        <v>266</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6"/>
      <c r="AK75" s="275" t="s">
        <v>485</v>
      </c>
      <c r="AL75" s="275"/>
      <c r="AM75" s="276" t="s">
        <v>485</v>
      </c>
      <c r="AN75" s="276"/>
      <c r="AO75" s="76" t="s">
        <v>485</v>
      </c>
      <c r="AP75" s="76" t="s">
        <v>485</v>
      </c>
      <c r="AQ75" s="73"/>
    </row>
    <row r="76" spans="1:43" ht="12" customHeight="1" x14ac:dyDescent="0.25">
      <c r="A76" s="245" t="s">
        <v>265</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75" t="s">
        <v>485</v>
      </c>
      <c r="AL76" s="275"/>
      <c r="AM76" s="276" t="s">
        <v>485</v>
      </c>
      <c r="AN76" s="276"/>
      <c r="AO76" s="76" t="s">
        <v>485</v>
      </c>
      <c r="AP76" s="76" t="s">
        <v>485</v>
      </c>
      <c r="AQ76" s="73"/>
    </row>
    <row r="77" spans="1:43" ht="12" customHeight="1" x14ac:dyDescent="0.25">
      <c r="A77" s="245" t="s">
        <v>264</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75" t="s">
        <v>485</v>
      </c>
      <c r="AL77" s="275"/>
      <c r="AM77" s="276" t="s">
        <v>485</v>
      </c>
      <c r="AN77" s="276"/>
      <c r="AO77" s="76" t="s">
        <v>485</v>
      </c>
      <c r="AP77" s="76" t="s">
        <v>485</v>
      </c>
      <c r="AQ77" s="73"/>
    </row>
    <row r="78" spans="1:43" ht="12.75" customHeight="1" x14ac:dyDescent="0.25">
      <c r="A78" s="245" t="s">
        <v>263</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75" t="s">
        <v>485</v>
      </c>
      <c r="AL78" s="275"/>
      <c r="AM78" s="276" t="s">
        <v>485</v>
      </c>
      <c r="AN78" s="276"/>
      <c r="AO78" s="76" t="s">
        <v>485</v>
      </c>
      <c r="AP78" s="76" t="s">
        <v>485</v>
      </c>
      <c r="AQ78" s="73"/>
    </row>
    <row r="79" spans="1:43" ht="12.75" customHeight="1" x14ac:dyDescent="0.25">
      <c r="A79" s="245" t="s">
        <v>262</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75" t="s">
        <v>485</v>
      </c>
      <c r="AL79" s="275"/>
      <c r="AM79" s="276" t="s">
        <v>485</v>
      </c>
      <c r="AN79" s="276"/>
      <c r="AO79" s="76" t="s">
        <v>485</v>
      </c>
      <c r="AP79" s="76" t="s">
        <v>485</v>
      </c>
      <c r="AQ79" s="73"/>
    </row>
    <row r="80" spans="1:43" ht="12" customHeight="1" x14ac:dyDescent="0.25">
      <c r="A80" s="270" t="s">
        <v>261</v>
      </c>
      <c r="B80" s="271"/>
      <c r="C80" s="271"/>
      <c r="D80" s="271"/>
      <c r="E80" s="271"/>
      <c r="F80" s="271"/>
      <c r="G80" s="271"/>
      <c r="H80" s="271"/>
      <c r="I80" s="271"/>
      <c r="J80" s="271"/>
      <c r="K80" s="271"/>
      <c r="L80" s="271"/>
      <c r="M80" s="271"/>
      <c r="N80" s="271"/>
      <c r="O80" s="271"/>
      <c r="P80" s="271"/>
      <c r="Q80" s="271"/>
      <c r="R80" s="271"/>
      <c r="S80" s="271"/>
      <c r="T80" s="271"/>
      <c r="U80" s="271"/>
      <c r="V80" s="271"/>
      <c r="W80" s="271"/>
      <c r="X80" s="271"/>
      <c r="Y80" s="271"/>
      <c r="Z80" s="271"/>
      <c r="AA80" s="271"/>
      <c r="AB80" s="271"/>
      <c r="AC80" s="271"/>
      <c r="AD80" s="271"/>
      <c r="AE80" s="271"/>
      <c r="AF80" s="271"/>
      <c r="AG80" s="271"/>
      <c r="AH80" s="271"/>
      <c r="AI80" s="271"/>
      <c r="AJ80" s="271"/>
      <c r="AK80" s="275" t="s">
        <v>485</v>
      </c>
      <c r="AL80" s="275"/>
      <c r="AM80" s="276" t="s">
        <v>485</v>
      </c>
      <c r="AN80" s="276"/>
      <c r="AO80" s="76" t="s">
        <v>485</v>
      </c>
      <c r="AP80" s="76" t="s">
        <v>485</v>
      </c>
      <c r="AQ80" s="78"/>
    </row>
    <row r="81" spans="1:45" ht="12" customHeight="1" x14ac:dyDescent="0.25">
      <c r="A81" s="270" t="s">
        <v>260</v>
      </c>
      <c r="B81" s="271"/>
      <c r="C81" s="271"/>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5" t="s">
        <v>485</v>
      </c>
      <c r="AL81" s="275"/>
      <c r="AM81" s="276" t="s">
        <v>485</v>
      </c>
      <c r="AN81" s="276"/>
      <c r="AO81" s="76" t="s">
        <v>485</v>
      </c>
      <c r="AP81" s="76" t="s">
        <v>485</v>
      </c>
      <c r="AQ81" s="78"/>
    </row>
    <row r="82" spans="1:45" ht="12" customHeight="1" x14ac:dyDescent="0.25">
      <c r="A82" s="245" t="s">
        <v>259</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75" t="s">
        <v>485</v>
      </c>
      <c r="AL82" s="275"/>
      <c r="AM82" s="276" t="s">
        <v>485</v>
      </c>
      <c r="AN82" s="276"/>
      <c r="AO82" s="76" t="s">
        <v>485</v>
      </c>
      <c r="AP82" s="76" t="s">
        <v>485</v>
      </c>
      <c r="AQ82" s="67"/>
    </row>
    <row r="83" spans="1:45" ht="27.75" customHeight="1" x14ac:dyDescent="0.25">
      <c r="A83" s="267" t="s">
        <v>258</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9"/>
      <c r="AK83" s="275" t="s">
        <v>485</v>
      </c>
      <c r="AL83" s="275"/>
      <c r="AM83" s="276" t="s">
        <v>485</v>
      </c>
      <c r="AN83" s="276"/>
      <c r="AO83" s="76" t="s">
        <v>485</v>
      </c>
      <c r="AP83" s="76" t="s">
        <v>485</v>
      </c>
      <c r="AQ83" s="78"/>
    </row>
    <row r="84" spans="1:45" x14ac:dyDescent="0.25">
      <c r="A84" s="267" t="s">
        <v>257</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9"/>
      <c r="AK84" s="275" t="s">
        <v>485</v>
      </c>
      <c r="AL84" s="275"/>
      <c r="AM84" s="276" t="s">
        <v>485</v>
      </c>
      <c r="AN84" s="276"/>
      <c r="AO84" s="76" t="s">
        <v>485</v>
      </c>
      <c r="AP84" s="76" t="s">
        <v>485</v>
      </c>
      <c r="AQ84" s="78"/>
    </row>
    <row r="85" spans="1:45" ht="14.25" customHeight="1" x14ac:dyDescent="0.25">
      <c r="A85" s="277" t="s">
        <v>256</v>
      </c>
      <c r="B85" s="278"/>
      <c r="C85" s="278"/>
      <c r="D85" s="279"/>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275" t="s">
        <v>485</v>
      </c>
      <c r="AL85" s="275"/>
      <c r="AM85" s="276" t="s">
        <v>485</v>
      </c>
      <c r="AN85" s="276"/>
      <c r="AO85" s="76" t="s">
        <v>485</v>
      </c>
      <c r="AP85" s="76" t="s">
        <v>485</v>
      </c>
      <c r="AQ85" s="78"/>
    </row>
    <row r="86" spans="1:45" x14ac:dyDescent="0.25">
      <c r="A86" s="277" t="s">
        <v>255</v>
      </c>
      <c r="B86" s="278"/>
      <c r="C86" s="278"/>
      <c r="D86" s="279"/>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275" t="s">
        <v>485</v>
      </c>
      <c r="AL86" s="275"/>
      <c r="AM86" s="276" t="s">
        <v>485</v>
      </c>
      <c r="AN86" s="276"/>
      <c r="AO86" s="76" t="s">
        <v>485</v>
      </c>
      <c r="AP86" s="76" t="s">
        <v>485</v>
      </c>
      <c r="AQ86" s="67"/>
    </row>
    <row r="87" spans="1:45" ht="12" customHeight="1" thickBot="1" x14ac:dyDescent="0.3">
      <c r="A87" s="75" t="s">
        <v>254</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275" t="s">
        <v>485</v>
      </c>
      <c r="AL87" s="275"/>
      <c r="AM87" s="276" t="s">
        <v>485</v>
      </c>
      <c r="AN87" s="276"/>
      <c r="AO87" s="76" t="s">
        <v>485</v>
      </c>
      <c r="AP87" s="76" t="s">
        <v>485</v>
      </c>
      <c r="AQ87" s="73"/>
    </row>
    <row r="88" spans="1:45" ht="3" customHeight="1" x14ac:dyDescent="0.2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9"/>
    </row>
    <row r="89" spans="1:45" ht="13.5" customHeight="1" x14ac:dyDescent="0.25">
      <c r="A89" s="68" t="s">
        <v>253</v>
      </c>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69"/>
    </row>
    <row r="90" spans="1:45" ht="13.5" customHeight="1" x14ac:dyDescent="0.25">
      <c r="A90" s="72" t="s">
        <v>252</v>
      </c>
      <c r="B90" s="70"/>
      <c r="C90" s="71"/>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69"/>
      <c r="AQ90" s="69"/>
      <c r="AR90" s="69"/>
      <c r="AS90" s="69"/>
    </row>
    <row r="91" spans="1:45" ht="11.25" customHeight="1" x14ac:dyDescent="0.25">
      <c r="A91" s="72" t="s">
        <v>251</v>
      </c>
      <c r="B91" s="70"/>
      <c r="C91" s="71"/>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69"/>
      <c r="AQ91" s="69"/>
      <c r="AR91" s="69"/>
      <c r="AS91" s="67"/>
    </row>
    <row r="92" spans="1:45" x14ac:dyDescent="0.25">
      <c r="A92" s="72" t="s">
        <v>250</v>
      </c>
      <c r="B92" s="70"/>
      <c r="C92" s="71"/>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69"/>
      <c r="AQ92" s="69"/>
      <c r="AR92" s="69"/>
      <c r="AS92" s="67"/>
    </row>
    <row r="93" spans="1:45" x14ac:dyDescent="0.25">
      <c r="A93" s="68" t="s">
        <v>249</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4"/>
  <sheetViews>
    <sheetView topLeftCell="A34" zoomScale="70" zoomScaleNormal="70" workbookViewId="0">
      <selection activeCell="I28" sqref="I28"/>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1" style="35" customWidth="1"/>
    <col min="8" max="8" width="15.5703125" style="35" customWidth="1"/>
    <col min="9" max="10" width="18.28515625" style="35" customWidth="1"/>
    <col min="11" max="12" width="45.140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08" t="s">
        <v>68</v>
      </c>
    </row>
    <row r="2" spans="1:44" x14ac:dyDescent="0.25">
      <c r="L2" s="26" t="s">
        <v>10</v>
      </c>
    </row>
    <row r="3" spans="1:44" x14ac:dyDescent="0.25">
      <c r="L3" s="26" t="s">
        <v>67</v>
      </c>
    </row>
    <row r="4" spans="1:44" ht="18.75" x14ac:dyDescent="0.3">
      <c r="K4" s="11"/>
    </row>
    <row r="5" spans="1:44" ht="18.75" x14ac:dyDescent="0.25">
      <c r="A5" s="194" t="str">
        <f>'1. паспорт местоположение'!A5:C5</f>
        <v>Год раскрытия информации: 2025 год</v>
      </c>
      <c r="B5" s="194"/>
      <c r="C5" s="194"/>
      <c r="D5" s="194"/>
      <c r="E5" s="194"/>
      <c r="F5" s="194"/>
      <c r="G5" s="194"/>
      <c r="H5" s="194"/>
      <c r="I5" s="194"/>
      <c r="J5" s="194"/>
      <c r="K5" s="194"/>
      <c r="L5" s="194"/>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K6" s="11"/>
    </row>
    <row r="7" spans="1:44" ht="18.75" x14ac:dyDescent="0.25">
      <c r="A7" s="198" t="s">
        <v>9</v>
      </c>
      <c r="B7" s="198"/>
      <c r="C7" s="198"/>
      <c r="D7" s="198"/>
      <c r="E7" s="198"/>
      <c r="F7" s="198"/>
      <c r="G7" s="198"/>
      <c r="H7" s="198"/>
      <c r="I7" s="198"/>
      <c r="J7" s="198"/>
      <c r="K7" s="198"/>
      <c r="L7" s="198"/>
    </row>
    <row r="8" spans="1:44" ht="18.75" x14ac:dyDescent="0.25">
      <c r="A8" s="198"/>
      <c r="B8" s="198"/>
      <c r="C8" s="198"/>
      <c r="D8" s="198"/>
      <c r="E8" s="198"/>
      <c r="F8" s="198"/>
      <c r="G8" s="198"/>
      <c r="H8" s="198"/>
      <c r="I8" s="198"/>
      <c r="J8" s="198"/>
      <c r="K8" s="198"/>
      <c r="L8" s="198"/>
    </row>
    <row r="9" spans="1:44" ht="18.75" x14ac:dyDescent="0.25">
      <c r="A9" s="197" t="str">
        <f>'1. паспорт местоположение'!A9:C9</f>
        <v>Акционерного общества "Братская электросетевая компания"</v>
      </c>
      <c r="B9" s="197"/>
      <c r="C9" s="197"/>
      <c r="D9" s="197"/>
      <c r="E9" s="197"/>
      <c r="F9" s="197"/>
      <c r="G9" s="197"/>
      <c r="H9" s="197"/>
      <c r="I9" s="197"/>
      <c r="J9" s="197"/>
      <c r="K9" s="197"/>
      <c r="L9" s="197"/>
      <c r="M9" s="5"/>
      <c r="N9" s="5"/>
      <c r="O9" s="5"/>
      <c r="P9" s="5"/>
      <c r="Q9" s="5"/>
      <c r="R9" s="5"/>
      <c r="S9" s="5"/>
      <c r="T9" s="5"/>
      <c r="U9" s="5"/>
    </row>
    <row r="10" spans="1:44" x14ac:dyDescent="0.25">
      <c r="A10" s="195" t="s">
        <v>8</v>
      </c>
      <c r="B10" s="195"/>
      <c r="C10" s="195"/>
      <c r="D10" s="195"/>
      <c r="E10" s="195"/>
      <c r="F10" s="195"/>
      <c r="G10" s="195"/>
      <c r="H10" s="195"/>
      <c r="I10" s="195"/>
      <c r="J10" s="195"/>
      <c r="K10" s="195"/>
      <c r="L10" s="195"/>
      <c r="M10" s="4"/>
      <c r="N10" s="4"/>
      <c r="O10" s="4"/>
      <c r="P10" s="4"/>
      <c r="Q10" s="4"/>
      <c r="R10" s="4"/>
      <c r="S10" s="4"/>
      <c r="T10" s="4"/>
      <c r="U10" s="4"/>
    </row>
    <row r="11" spans="1:44" ht="18.75" x14ac:dyDescent="0.25">
      <c r="A11" s="9"/>
      <c r="B11" s="9"/>
      <c r="C11" s="9"/>
      <c r="D11" s="9"/>
      <c r="E11" s="9"/>
      <c r="F11" s="9"/>
      <c r="G11" s="9"/>
      <c r="H11" s="9"/>
      <c r="I11" s="9"/>
      <c r="J11" s="40"/>
      <c r="K11" s="40"/>
      <c r="L11" s="40"/>
      <c r="M11" s="40"/>
      <c r="N11" s="40"/>
      <c r="O11" s="40"/>
      <c r="P11" s="40"/>
      <c r="Q11" s="40"/>
      <c r="R11" s="40"/>
      <c r="S11" s="40"/>
      <c r="T11" s="40"/>
      <c r="U11" s="40"/>
    </row>
    <row r="12" spans="1:44" ht="18.75" x14ac:dyDescent="0.25">
      <c r="A12" s="198" t="str">
        <f>'1. паспорт местоположение'!A12:C12</f>
        <v>O_1.5.4</v>
      </c>
      <c r="B12" s="198"/>
      <c r="C12" s="198"/>
      <c r="D12" s="198"/>
      <c r="E12" s="198"/>
      <c r="F12" s="198"/>
      <c r="G12" s="198"/>
      <c r="H12" s="198"/>
      <c r="I12" s="198"/>
      <c r="J12" s="198"/>
      <c r="K12" s="198"/>
      <c r="L12" s="198"/>
      <c r="M12" s="5"/>
      <c r="N12" s="5"/>
      <c r="O12" s="5"/>
      <c r="P12" s="5"/>
      <c r="Q12" s="5"/>
      <c r="R12" s="5"/>
      <c r="S12" s="5"/>
      <c r="T12" s="5"/>
      <c r="U12" s="5"/>
    </row>
    <row r="13" spans="1:44" x14ac:dyDescent="0.25">
      <c r="A13" s="195" t="s">
        <v>7</v>
      </c>
      <c r="B13" s="195"/>
      <c r="C13" s="195"/>
      <c r="D13" s="195"/>
      <c r="E13" s="195"/>
      <c r="F13" s="195"/>
      <c r="G13" s="195"/>
      <c r="H13" s="195"/>
      <c r="I13" s="195"/>
      <c r="J13" s="195"/>
      <c r="K13" s="195"/>
      <c r="L13" s="195"/>
      <c r="M13" s="4"/>
      <c r="N13" s="4"/>
      <c r="O13" s="4"/>
      <c r="P13" s="4"/>
      <c r="Q13" s="4"/>
      <c r="R13" s="4"/>
      <c r="S13" s="4"/>
      <c r="T13" s="4"/>
      <c r="U13" s="4"/>
    </row>
    <row r="14" spans="1:44" ht="18.75" x14ac:dyDescent="0.3">
      <c r="A14" s="8"/>
      <c r="B14" s="8"/>
      <c r="C14" s="8"/>
      <c r="D14" s="8"/>
      <c r="E14" s="8"/>
      <c r="F14" s="8"/>
      <c r="G14" s="8"/>
      <c r="H14" s="8"/>
      <c r="I14" s="8"/>
      <c r="J14" s="39"/>
      <c r="K14" s="39"/>
      <c r="L14" s="39"/>
      <c r="M14" s="39"/>
      <c r="N14" s="39"/>
      <c r="O14" s="39"/>
      <c r="P14" s="39"/>
      <c r="Q14" s="39"/>
      <c r="R14" s="39"/>
      <c r="S14" s="39"/>
      <c r="T14" s="39"/>
      <c r="U14" s="39"/>
    </row>
    <row r="15" spans="1:44" ht="89.25" customHeight="1" x14ac:dyDescent="0.25">
      <c r="A15" s="196"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перевозящих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96"/>
      <c r="C15" s="196"/>
      <c r="D15" s="196"/>
      <c r="E15" s="196"/>
      <c r="F15" s="196"/>
      <c r="G15" s="196"/>
      <c r="H15" s="196"/>
      <c r="I15" s="196"/>
      <c r="J15" s="196"/>
      <c r="K15" s="196"/>
      <c r="L15" s="196"/>
      <c r="M15" s="5"/>
      <c r="N15" s="5"/>
      <c r="O15" s="5"/>
      <c r="P15" s="5"/>
      <c r="Q15" s="5"/>
      <c r="R15" s="5"/>
      <c r="S15" s="5"/>
      <c r="T15" s="5"/>
      <c r="U15" s="5"/>
    </row>
    <row r="16" spans="1:44" x14ac:dyDescent="0.25">
      <c r="A16" s="195" t="s">
        <v>6</v>
      </c>
      <c r="B16" s="195"/>
      <c r="C16" s="195"/>
      <c r="D16" s="195"/>
      <c r="E16" s="195"/>
      <c r="F16" s="195"/>
      <c r="G16" s="195"/>
      <c r="H16" s="195"/>
      <c r="I16" s="195"/>
      <c r="J16" s="195"/>
      <c r="K16" s="195"/>
      <c r="L16" s="195"/>
    </row>
    <row r="17" spans="1:12" ht="15.75" customHeight="1" x14ac:dyDescent="0.25">
      <c r="L17" s="48"/>
    </row>
    <row r="18" spans="1:12" x14ac:dyDescent="0.25">
      <c r="K18" s="26"/>
    </row>
    <row r="19" spans="1:12" ht="21" customHeight="1" x14ac:dyDescent="0.25">
      <c r="A19" s="280" t="s">
        <v>450</v>
      </c>
      <c r="B19" s="280"/>
      <c r="C19" s="280"/>
      <c r="D19" s="280"/>
      <c r="E19" s="280"/>
      <c r="F19" s="280"/>
      <c r="G19" s="280"/>
      <c r="H19" s="280"/>
      <c r="I19" s="280"/>
      <c r="J19" s="280"/>
      <c r="K19" s="280"/>
      <c r="L19" s="280"/>
    </row>
    <row r="20" spans="1:12" x14ac:dyDescent="0.25">
      <c r="A20" s="36"/>
      <c r="B20" s="36"/>
    </row>
    <row r="21" spans="1:12" ht="28.5" customHeight="1" x14ac:dyDescent="0.25">
      <c r="A21" s="281" t="s">
        <v>215</v>
      </c>
      <c r="B21" s="281" t="s">
        <v>214</v>
      </c>
      <c r="C21" s="286" t="s">
        <v>394</v>
      </c>
      <c r="D21" s="286"/>
      <c r="E21" s="286"/>
      <c r="F21" s="286"/>
      <c r="G21" s="286"/>
      <c r="H21" s="286"/>
      <c r="I21" s="281" t="s">
        <v>213</v>
      </c>
      <c r="J21" s="283" t="s">
        <v>396</v>
      </c>
      <c r="K21" s="281" t="s">
        <v>212</v>
      </c>
      <c r="L21" s="282" t="s">
        <v>395</v>
      </c>
    </row>
    <row r="22" spans="1:12" ht="58.5" customHeight="1" x14ac:dyDescent="0.25">
      <c r="A22" s="281"/>
      <c r="B22" s="281"/>
      <c r="C22" s="285" t="s">
        <v>3</v>
      </c>
      <c r="D22" s="285"/>
      <c r="E22" s="93"/>
      <c r="F22" s="94"/>
      <c r="G22" s="287" t="s">
        <v>2</v>
      </c>
      <c r="H22" s="288"/>
      <c r="I22" s="281"/>
      <c r="J22" s="284"/>
      <c r="K22" s="281"/>
      <c r="L22" s="282"/>
    </row>
    <row r="23" spans="1:12" ht="47.25" x14ac:dyDescent="0.25">
      <c r="A23" s="281"/>
      <c r="B23" s="281"/>
      <c r="C23" s="44" t="s">
        <v>211</v>
      </c>
      <c r="D23" s="44" t="s">
        <v>210</v>
      </c>
      <c r="E23" s="44" t="s">
        <v>211</v>
      </c>
      <c r="F23" s="44" t="s">
        <v>210</v>
      </c>
      <c r="G23" s="44" t="s">
        <v>211</v>
      </c>
      <c r="H23" s="44" t="s">
        <v>210</v>
      </c>
      <c r="I23" s="281"/>
      <c r="J23" s="285"/>
      <c r="K23" s="281"/>
      <c r="L23" s="282"/>
    </row>
    <row r="24" spans="1:12" x14ac:dyDescent="0.25">
      <c r="A24" s="37">
        <v>1</v>
      </c>
      <c r="B24" s="37">
        <v>2</v>
      </c>
      <c r="C24" s="44">
        <v>3</v>
      </c>
      <c r="D24" s="44">
        <v>4</v>
      </c>
      <c r="E24" s="44">
        <v>5</v>
      </c>
      <c r="F24" s="44">
        <v>6</v>
      </c>
      <c r="G24" s="44">
        <v>7</v>
      </c>
      <c r="H24" s="44">
        <v>8</v>
      </c>
      <c r="I24" s="44">
        <v>9</v>
      </c>
      <c r="J24" s="44">
        <v>10</v>
      </c>
      <c r="K24" s="44">
        <v>11</v>
      </c>
      <c r="L24" s="44">
        <v>12</v>
      </c>
    </row>
    <row r="25" spans="1:12" ht="31.5" x14ac:dyDescent="0.25">
      <c r="A25" s="44">
        <v>1</v>
      </c>
      <c r="B25" s="45" t="s">
        <v>209</v>
      </c>
      <c r="C25" s="37" t="s">
        <v>487</v>
      </c>
      <c r="D25" s="37" t="s">
        <v>487</v>
      </c>
      <c r="E25" s="42" t="s">
        <v>485</v>
      </c>
      <c r="F25" s="42"/>
      <c r="G25" s="37" t="s">
        <v>487</v>
      </c>
      <c r="H25" s="37" t="s">
        <v>487</v>
      </c>
      <c r="I25" s="37" t="s">
        <v>487</v>
      </c>
      <c r="J25" s="37" t="s">
        <v>487</v>
      </c>
      <c r="K25" s="42" t="s">
        <v>487</v>
      </c>
      <c r="L25" s="42" t="s">
        <v>487</v>
      </c>
    </row>
    <row r="26" spans="1:12" ht="21.75" customHeight="1" x14ac:dyDescent="0.25">
      <c r="A26" s="44" t="s">
        <v>208</v>
      </c>
      <c r="B26" s="47" t="s">
        <v>401</v>
      </c>
      <c r="C26" s="42" t="s">
        <v>487</v>
      </c>
      <c r="D26" s="42" t="s">
        <v>487</v>
      </c>
      <c r="E26" s="46" t="s">
        <v>485</v>
      </c>
      <c r="F26" s="46"/>
      <c r="G26" s="42" t="s">
        <v>487</v>
      </c>
      <c r="H26" s="42" t="s">
        <v>487</v>
      </c>
      <c r="I26" s="42" t="s">
        <v>487</v>
      </c>
      <c r="J26" s="42" t="s">
        <v>487</v>
      </c>
      <c r="K26" s="42" t="s">
        <v>487</v>
      </c>
      <c r="L26" s="42" t="s">
        <v>487</v>
      </c>
    </row>
    <row r="27" spans="1:12" ht="39" customHeight="1" x14ac:dyDescent="0.25">
      <c r="A27" s="44" t="s">
        <v>207</v>
      </c>
      <c r="B27" s="102" t="s">
        <v>403</v>
      </c>
      <c r="C27" s="42" t="s">
        <v>487</v>
      </c>
      <c r="D27" s="42" t="s">
        <v>487</v>
      </c>
      <c r="E27" s="42" t="s">
        <v>485</v>
      </c>
      <c r="F27" s="42"/>
      <c r="G27" s="42" t="s">
        <v>487</v>
      </c>
      <c r="H27" s="42" t="s">
        <v>487</v>
      </c>
      <c r="I27" s="42" t="s">
        <v>487</v>
      </c>
      <c r="J27" s="42" t="s">
        <v>487</v>
      </c>
      <c r="K27" s="42" t="s">
        <v>487</v>
      </c>
      <c r="L27" s="42" t="s">
        <v>487</v>
      </c>
    </row>
    <row r="28" spans="1:12" ht="70.5" customHeight="1" x14ac:dyDescent="0.25">
      <c r="A28" s="44" t="s">
        <v>402</v>
      </c>
      <c r="B28" s="102" t="s">
        <v>407</v>
      </c>
      <c r="C28" s="42" t="s">
        <v>487</v>
      </c>
      <c r="D28" s="42" t="s">
        <v>487</v>
      </c>
      <c r="E28" s="42" t="s">
        <v>485</v>
      </c>
      <c r="F28" s="42"/>
      <c r="G28" s="42" t="s">
        <v>487</v>
      </c>
      <c r="H28" s="42" t="s">
        <v>487</v>
      </c>
      <c r="I28" s="42" t="s">
        <v>487</v>
      </c>
      <c r="J28" s="42" t="s">
        <v>487</v>
      </c>
      <c r="K28" s="42" t="s">
        <v>487</v>
      </c>
      <c r="L28" s="42" t="s">
        <v>487</v>
      </c>
    </row>
    <row r="29" spans="1:12" ht="54" customHeight="1" x14ac:dyDescent="0.25">
      <c r="A29" s="44" t="s">
        <v>206</v>
      </c>
      <c r="B29" s="102" t="s">
        <v>406</v>
      </c>
      <c r="C29" s="42" t="s">
        <v>487</v>
      </c>
      <c r="D29" s="42" t="s">
        <v>487</v>
      </c>
      <c r="E29" s="42" t="s">
        <v>485</v>
      </c>
      <c r="F29" s="42"/>
      <c r="G29" s="42" t="s">
        <v>487</v>
      </c>
      <c r="H29" s="42" t="s">
        <v>487</v>
      </c>
      <c r="I29" s="42" t="s">
        <v>487</v>
      </c>
      <c r="J29" s="42" t="s">
        <v>487</v>
      </c>
      <c r="K29" s="42" t="s">
        <v>487</v>
      </c>
      <c r="L29" s="42" t="s">
        <v>487</v>
      </c>
    </row>
    <row r="30" spans="1:12" ht="42" customHeight="1" x14ac:dyDescent="0.25">
      <c r="A30" s="44" t="s">
        <v>205</v>
      </c>
      <c r="B30" s="102" t="s">
        <v>408</v>
      </c>
      <c r="C30" s="42" t="s">
        <v>487</v>
      </c>
      <c r="D30" s="42" t="s">
        <v>487</v>
      </c>
      <c r="E30" s="42" t="s">
        <v>485</v>
      </c>
      <c r="F30" s="42"/>
      <c r="G30" s="42" t="s">
        <v>487</v>
      </c>
      <c r="H30" s="42" t="s">
        <v>487</v>
      </c>
      <c r="I30" s="42" t="s">
        <v>487</v>
      </c>
      <c r="J30" s="42" t="s">
        <v>487</v>
      </c>
      <c r="K30" s="42" t="s">
        <v>487</v>
      </c>
      <c r="L30" s="42" t="s">
        <v>487</v>
      </c>
    </row>
    <row r="31" spans="1:12" ht="37.5" customHeight="1" x14ac:dyDescent="0.25">
      <c r="A31" s="44" t="s">
        <v>204</v>
      </c>
      <c r="B31" s="103" t="s">
        <v>404</v>
      </c>
      <c r="C31" s="42" t="s">
        <v>487</v>
      </c>
      <c r="D31" s="42" t="s">
        <v>487</v>
      </c>
      <c r="E31" s="42" t="s">
        <v>485</v>
      </c>
      <c r="F31" s="42"/>
      <c r="G31" s="42" t="s">
        <v>487</v>
      </c>
      <c r="H31" s="42" t="s">
        <v>487</v>
      </c>
      <c r="I31" s="42" t="s">
        <v>487</v>
      </c>
      <c r="J31" s="42" t="s">
        <v>487</v>
      </c>
      <c r="K31" s="42" t="s">
        <v>487</v>
      </c>
      <c r="L31" s="42" t="s">
        <v>487</v>
      </c>
    </row>
    <row r="32" spans="1:12" ht="31.5" x14ac:dyDescent="0.25">
      <c r="A32" s="44" t="s">
        <v>202</v>
      </c>
      <c r="B32" s="103" t="s">
        <v>409</v>
      </c>
      <c r="C32" s="42" t="s">
        <v>487</v>
      </c>
      <c r="D32" s="42" t="s">
        <v>487</v>
      </c>
      <c r="E32" s="42" t="s">
        <v>485</v>
      </c>
      <c r="F32" s="42"/>
      <c r="G32" s="42" t="s">
        <v>487</v>
      </c>
      <c r="H32" s="42" t="s">
        <v>487</v>
      </c>
      <c r="I32" s="42" t="s">
        <v>487</v>
      </c>
      <c r="J32" s="42" t="s">
        <v>487</v>
      </c>
      <c r="K32" s="42" t="s">
        <v>487</v>
      </c>
      <c r="L32" s="42" t="s">
        <v>487</v>
      </c>
    </row>
    <row r="33" spans="1:12" ht="37.5" customHeight="1" x14ac:dyDescent="0.25">
      <c r="A33" s="44" t="s">
        <v>420</v>
      </c>
      <c r="B33" s="103" t="s">
        <v>339</v>
      </c>
      <c r="C33" s="42" t="s">
        <v>487</v>
      </c>
      <c r="D33" s="42" t="s">
        <v>487</v>
      </c>
      <c r="E33" s="42" t="s">
        <v>485</v>
      </c>
      <c r="F33" s="42"/>
      <c r="G33" s="42" t="s">
        <v>487</v>
      </c>
      <c r="H33" s="42" t="s">
        <v>487</v>
      </c>
      <c r="I33" s="42" t="s">
        <v>487</v>
      </c>
      <c r="J33" s="42" t="s">
        <v>487</v>
      </c>
      <c r="K33" s="42" t="s">
        <v>487</v>
      </c>
      <c r="L33" s="42" t="s">
        <v>487</v>
      </c>
    </row>
    <row r="34" spans="1:12" ht="47.25" customHeight="1" x14ac:dyDescent="0.25">
      <c r="A34" s="44" t="s">
        <v>421</v>
      </c>
      <c r="B34" s="103" t="s">
        <v>413</v>
      </c>
      <c r="C34" s="42" t="s">
        <v>487</v>
      </c>
      <c r="D34" s="42" t="s">
        <v>487</v>
      </c>
      <c r="E34" s="42" t="s">
        <v>485</v>
      </c>
      <c r="F34" s="42"/>
      <c r="G34" s="42" t="s">
        <v>487</v>
      </c>
      <c r="H34" s="42" t="s">
        <v>487</v>
      </c>
      <c r="I34" s="42" t="s">
        <v>487</v>
      </c>
      <c r="J34" s="42" t="s">
        <v>487</v>
      </c>
      <c r="K34" s="42" t="s">
        <v>487</v>
      </c>
      <c r="L34" s="42" t="s">
        <v>487</v>
      </c>
    </row>
    <row r="35" spans="1:12" ht="49.5" customHeight="1" x14ac:dyDescent="0.25">
      <c r="A35" s="44" t="s">
        <v>422</v>
      </c>
      <c r="B35" s="103" t="s">
        <v>203</v>
      </c>
      <c r="C35" s="42" t="s">
        <v>487</v>
      </c>
      <c r="D35" s="42" t="s">
        <v>487</v>
      </c>
      <c r="E35" s="42" t="s">
        <v>485</v>
      </c>
      <c r="F35" s="42"/>
      <c r="G35" s="42" t="s">
        <v>487</v>
      </c>
      <c r="H35" s="42" t="s">
        <v>487</v>
      </c>
      <c r="I35" s="42" t="s">
        <v>487</v>
      </c>
      <c r="J35" s="42" t="s">
        <v>487</v>
      </c>
      <c r="K35" s="42" t="s">
        <v>487</v>
      </c>
      <c r="L35" s="42" t="s">
        <v>487</v>
      </c>
    </row>
    <row r="36" spans="1:12" ht="37.5" customHeight="1" x14ac:dyDescent="0.25">
      <c r="A36" s="44" t="s">
        <v>423</v>
      </c>
      <c r="B36" s="103" t="s">
        <v>405</v>
      </c>
      <c r="C36" s="42" t="s">
        <v>487</v>
      </c>
      <c r="D36" s="42" t="s">
        <v>487</v>
      </c>
      <c r="E36" s="42" t="s">
        <v>485</v>
      </c>
      <c r="F36" s="42"/>
      <c r="G36" s="42" t="s">
        <v>487</v>
      </c>
      <c r="H36" s="42" t="s">
        <v>487</v>
      </c>
      <c r="I36" s="42" t="s">
        <v>487</v>
      </c>
      <c r="J36" s="42" t="s">
        <v>487</v>
      </c>
      <c r="K36" s="42" t="s">
        <v>487</v>
      </c>
      <c r="L36" s="42" t="s">
        <v>487</v>
      </c>
    </row>
    <row r="37" spans="1:12" x14ac:dyDescent="0.25">
      <c r="A37" s="44" t="s">
        <v>424</v>
      </c>
      <c r="B37" s="103" t="s">
        <v>201</v>
      </c>
      <c r="C37" s="42" t="s">
        <v>487</v>
      </c>
      <c r="D37" s="42" t="s">
        <v>487</v>
      </c>
      <c r="E37" s="42" t="s">
        <v>485</v>
      </c>
      <c r="F37" s="42"/>
      <c r="G37" s="42" t="s">
        <v>487</v>
      </c>
      <c r="H37" s="42" t="s">
        <v>487</v>
      </c>
      <c r="I37" s="42" t="s">
        <v>487</v>
      </c>
      <c r="J37" s="42" t="s">
        <v>487</v>
      </c>
      <c r="K37" s="42" t="s">
        <v>487</v>
      </c>
      <c r="L37" s="42" t="s">
        <v>487</v>
      </c>
    </row>
    <row r="38" spans="1:12" x14ac:dyDescent="0.25">
      <c r="A38" s="44" t="s">
        <v>425</v>
      </c>
      <c r="B38" s="45" t="s">
        <v>200</v>
      </c>
      <c r="C38" s="131">
        <v>45658</v>
      </c>
      <c r="D38" s="131">
        <v>47453</v>
      </c>
      <c r="E38" s="42" t="s">
        <v>485</v>
      </c>
      <c r="F38" s="42"/>
      <c r="G38" s="42" t="s">
        <v>487</v>
      </c>
      <c r="H38" s="42" t="s">
        <v>487</v>
      </c>
      <c r="I38" s="42" t="s">
        <v>487</v>
      </c>
      <c r="J38" s="42" t="s">
        <v>487</v>
      </c>
      <c r="K38" s="42" t="s">
        <v>487</v>
      </c>
      <c r="L38" s="42" t="s">
        <v>487</v>
      </c>
    </row>
    <row r="39" spans="1:12" ht="79.5" customHeight="1" x14ac:dyDescent="0.25">
      <c r="A39" s="44">
        <v>2</v>
      </c>
      <c r="B39" s="43" t="s">
        <v>410</v>
      </c>
      <c r="C39" s="131"/>
      <c r="D39" s="131"/>
      <c r="E39" s="104" t="s">
        <v>485</v>
      </c>
      <c r="F39" s="104"/>
      <c r="G39" s="42" t="s">
        <v>487</v>
      </c>
      <c r="H39" s="42" t="s">
        <v>487</v>
      </c>
      <c r="I39" s="42" t="s">
        <v>487</v>
      </c>
      <c r="J39" s="42" t="s">
        <v>487</v>
      </c>
      <c r="K39" s="42" t="s">
        <v>487</v>
      </c>
      <c r="L39" s="42" t="s">
        <v>487</v>
      </c>
    </row>
    <row r="40" spans="1:12" ht="33.75" customHeight="1" x14ac:dyDescent="0.25">
      <c r="A40" s="44" t="s">
        <v>199</v>
      </c>
      <c r="B40" s="43" t="s">
        <v>412</v>
      </c>
      <c r="C40" s="131">
        <v>45809</v>
      </c>
      <c r="D40" s="131">
        <v>47453</v>
      </c>
      <c r="E40" s="104" t="s">
        <v>485</v>
      </c>
      <c r="F40" s="104"/>
      <c r="G40" s="42" t="s">
        <v>487</v>
      </c>
      <c r="H40" s="42" t="s">
        <v>487</v>
      </c>
      <c r="I40" s="42" t="s">
        <v>487</v>
      </c>
      <c r="J40" s="42" t="s">
        <v>487</v>
      </c>
      <c r="K40" s="42" t="s">
        <v>487</v>
      </c>
      <c r="L40" s="42" t="s">
        <v>487</v>
      </c>
    </row>
    <row r="41" spans="1:12" ht="63" customHeight="1" x14ac:dyDescent="0.25">
      <c r="A41" s="44" t="s">
        <v>198</v>
      </c>
      <c r="B41" s="45" t="s">
        <v>477</v>
      </c>
      <c r="C41" s="42" t="s">
        <v>487</v>
      </c>
      <c r="D41" s="42" t="s">
        <v>487</v>
      </c>
      <c r="E41" s="42" t="s">
        <v>485</v>
      </c>
      <c r="F41" s="42"/>
      <c r="G41" s="42" t="s">
        <v>487</v>
      </c>
      <c r="H41" s="42" t="s">
        <v>487</v>
      </c>
      <c r="I41" s="42" t="s">
        <v>487</v>
      </c>
      <c r="J41" s="42" t="s">
        <v>487</v>
      </c>
      <c r="K41" s="42" t="s">
        <v>487</v>
      </c>
      <c r="L41" s="42" t="s">
        <v>487</v>
      </c>
    </row>
    <row r="42" spans="1:12" ht="58.5" customHeight="1" x14ac:dyDescent="0.25">
      <c r="A42" s="44">
        <v>3</v>
      </c>
      <c r="B42" s="43" t="s">
        <v>411</v>
      </c>
      <c r="C42" s="42" t="s">
        <v>487</v>
      </c>
      <c r="D42" s="42" t="s">
        <v>487</v>
      </c>
      <c r="E42" s="42" t="s">
        <v>485</v>
      </c>
      <c r="F42" s="42"/>
      <c r="G42" s="42" t="s">
        <v>487</v>
      </c>
      <c r="H42" s="42" t="s">
        <v>487</v>
      </c>
      <c r="I42" s="42" t="s">
        <v>487</v>
      </c>
      <c r="J42" s="42" t="s">
        <v>487</v>
      </c>
      <c r="K42" s="42" t="s">
        <v>487</v>
      </c>
      <c r="L42" s="42" t="s">
        <v>487</v>
      </c>
    </row>
    <row r="43" spans="1:12" ht="34.5" customHeight="1" x14ac:dyDescent="0.25">
      <c r="A43" s="44" t="s">
        <v>197</v>
      </c>
      <c r="B43" s="43" t="s">
        <v>195</v>
      </c>
      <c r="C43" s="42" t="s">
        <v>487</v>
      </c>
      <c r="D43" s="42" t="s">
        <v>487</v>
      </c>
      <c r="E43" s="104" t="s">
        <v>485</v>
      </c>
      <c r="F43" s="104"/>
      <c r="G43" s="42" t="s">
        <v>487</v>
      </c>
      <c r="H43" s="42" t="s">
        <v>487</v>
      </c>
      <c r="I43" s="42" t="s">
        <v>487</v>
      </c>
      <c r="J43" s="42" t="s">
        <v>487</v>
      </c>
      <c r="K43" s="42" t="s">
        <v>487</v>
      </c>
      <c r="L43" s="42" t="s">
        <v>487</v>
      </c>
    </row>
    <row r="44" spans="1:12" ht="24.75" customHeight="1" x14ac:dyDescent="0.25">
      <c r="A44" s="44" t="s">
        <v>196</v>
      </c>
      <c r="B44" s="43" t="s">
        <v>193</v>
      </c>
      <c r="C44" s="42" t="s">
        <v>487</v>
      </c>
      <c r="D44" s="42" t="s">
        <v>487</v>
      </c>
      <c r="E44" s="104" t="s">
        <v>485</v>
      </c>
      <c r="F44" s="104"/>
      <c r="G44" s="42" t="s">
        <v>487</v>
      </c>
      <c r="H44" s="42" t="s">
        <v>487</v>
      </c>
      <c r="I44" s="42" t="s">
        <v>487</v>
      </c>
      <c r="J44" s="42" t="s">
        <v>487</v>
      </c>
      <c r="K44" s="42" t="s">
        <v>487</v>
      </c>
      <c r="L44" s="42" t="s">
        <v>487</v>
      </c>
    </row>
    <row r="45" spans="1:12" ht="90.75" customHeight="1" x14ac:dyDescent="0.25">
      <c r="A45" s="44" t="s">
        <v>194</v>
      </c>
      <c r="B45" s="43" t="s">
        <v>416</v>
      </c>
      <c r="C45" s="42" t="s">
        <v>487</v>
      </c>
      <c r="D45" s="42" t="s">
        <v>487</v>
      </c>
      <c r="E45" s="42" t="s">
        <v>485</v>
      </c>
      <c r="F45" s="42"/>
      <c r="G45" s="42" t="s">
        <v>487</v>
      </c>
      <c r="H45" s="42" t="s">
        <v>487</v>
      </c>
      <c r="I45" s="42" t="s">
        <v>487</v>
      </c>
      <c r="J45" s="42" t="s">
        <v>487</v>
      </c>
      <c r="K45" s="42" t="s">
        <v>487</v>
      </c>
      <c r="L45" s="42" t="s">
        <v>487</v>
      </c>
    </row>
    <row r="46" spans="1:12" ht="167.25" customHeight="1" x14ac:dyDescent="0.25">
      <c r="A46" s="44" t="s">
        <v>192</v>
      </c>
      <c r="B46" s="43" t="s">
        <v>414</v>
      </c>
      <c r="C46" s="42" t="s">
        <v>487</v>
      </c>
      <c r="D46" s="42" t="s">
        <v>487</v>
      </c>
      <c r="E46" s="42" t="s">
        <v>485</v>
      </c>
      <c r="F46" s="42"/>
      <c r="G46" s="42" t="s">
        <v>487</v>
      </c>
      <c r="H46" s="42" t="s">
        <v>487</v>
      </c>
      <c r="I46" s="42" t="s">
        <v>487</v>
      </c>
      <c r="J46" s="42" t="s">
        <v>487</v>
      </c>
      <c r="K46" s="42" t="s">
        <v>487</v>
      </c>
      <c r="L46" s="42" t="s">
        <v>487</v>
      </c>
    </row>
    <row r="47" spans="1:12" ht="30.75" customHeight="1" x14ac:dyDescent="0.25">
      <c r="A47" s="44" t="s">
        <v>190</v>
      </c>
      <c r="B47" s="43" t="s">
        <v>191</v>
      </c>
      <c r="C47" s="42" t="s">
        <v>487</v>
      </c>
      <c r="D47" s="42" t="s">
        <v>487</v>
      </c>
      <c r="E47" s="104" t="s">
        <v>485</v>
      </c>
      <c r="F47" s="104"/>
      <c r="G47" s="42" t="s">
        <v>487</v>
      </c>
      <c r="H47" s="42" t="s">
        <v>487</v>
      </c>
      <c r="I47" s="42" t="s">
        <v>487</v>
      </c>
      <c r="J47" s="42" t="s">
        <v>487</v>
      </c>
      <c r="K47" s="42" t="s">
        <v>487</v>
      </c>
      <c r="L47" s="42" t="s">
        <v>487</v>
      </c>
    </row>
    <row r="48" spans="1:12" ht="37.5" customHeight="1" x14ac:dyDescent="0.25">
      <c r="A48" s="44" t="s">
        <v>426</v>
      </c>
      <c r="B48" s="45" t="s">
        <v>189</v>
      </c>
      <c r="C48" s="42" t="s">
        <v>487</v>
      </c>
      <c r="D48" s="42" t="s">
        <v>487</v>
      </c>
      <c r="E48" s="42" t="s">
        <v>485</v>
      </c>
      <c r="F48" s="42"/>
      <c r="G48" s="42" t="s">
        <v>487</v>
      </c>
      <c r="H48" s="42" t="s">
        <v>487</v>
      </c>
      <c r="I48" s="42" t="s">
        <v>487</v>
      </c>
      <c r="J48" s="42" t="s">
        <v>487</v>
      </c>
      <c r="K48" s="42" t="s">
        <v>487</v>
      </c>
      <c r="L48" s="42" t="s">
        <v>487</v>
      </c>
    </row>
    <row r="49" spans="1:12" ht="35.25" customHeight="1" x14ac:dyDescent="0.25">
      <c r="A49" s="44">
        <v>4</v>
      </c>
      <c r="B49" s="43" t="s">
        <v>187</v>
      </c>
      <c r="C49" s="42" t="s">
        <v>487</v>
      </c>
      <c r="D49" s="42" t="s">
        <v>487</v>
      </c>
      <c r="E49" s="104" t="s">
        <v>485</v>
      </c>
      <c r="F49" s="104"/>
      <c r="G49" s="42" t="s">
        <v>487</v>
      </c>
      <c r="H49" s="42" t="s">
        <v>487</v>
      </c>
      <c r="I49" s="42" t="s">
        <v>487</v>
      </c>
      <c r="J49" s="42" t="s">
        <v>487</v>
      </c>
      <c r="K49" s="42" t="s">
        <v>487</v>
      </c>
      <c r="L49" s="42" t="s">
        <v>487</v>
      </c>
    </row>
    <row r="50" spans="1:12" ht="86.25" customHeight="1" x14ac:dyDescent="0.25">
      <c r="A50" s="44" t="s">
        <v>188</v>
      </c>
      <c r="B50" s="43" t="s">
        <v>415</v>
      </c>
      <c r="C50" s="42" t="s">
        <v>487</v>
      </c>
      <c r="D50" s="42" t="s">
        <v>487</v>
      </c>
      <c r="E50" s="42" t="s">
        <v>485</v>
      </c>
      <c r="F50" s="42"/>
      <c r="G50" s="42" t="s">
        <v>487</v>
      </c>
      <c r="H50" s="42" t="s">
        <v>487</v>
      </c>
      <c r="I50" s="42" t="s">
        <v>487</v>
      </c>
      <c r="J50" s="42" t="s">
        <v>487</v>
      </c>
      <c r="K50" s="42" t="s">
        <v>487</v>
      </c>
      <c r="L50" s="42" t="s">
        <v>487</v>
      </c>
    </row>
    <row r="51" spans="1:12" ht="77.25" customHeight="1" x14ac:dyDescent="0.25">
      <c r="A51" s="44" t="s">
        <v>186</v>
      </c>
      <c r="B51" s="43" t="s">
        <v>417</v>
      </c>
      <c r="C51" s="42" t="s">
        <v>487</v>
      </c>
      <c r="D51" s="42" t="s">
        <v>487</v>
      </c>
      <c r="E51" s="42" t="s">
        <v>485</v>
      </c>
      <c r="F51" s="42"/>
      <c r="G51" s="42" t="s">
        <v>487</v>
      </c>
      <c r="H51" s="42" t="s">
        <v>487</v>
      </c>
      <c r="I51" s="42" t="s">
        <v>487</v>
      </c>
      <c r="J51" s="42" t="s">
        <v>487</v>
      </c>
      <c r="K51" s="42" t="s">
        <v>487</v>
      </c>
      <c r="L51" s="42" t="s">
        <v>487</v>
      </c>
    </row>
    <row r="52" spans="1:12" ht="71.25" customHeight="1" x14ac:dyDescent="0.25">
      <c r="A52" s="44" t="s">
        <v>184</v>
      </c>
      <c r="B52" s="103" t="s">
        <v>185</v>
      </c>
      <c r="C52" s="42" t="s">
        <v>487</v>
      </c>
      <c r="D52" s="42" t="s">
        <v>487</v>
      </c>
      <c r="E52" s="42" t="s">
        <v>485</v>
      </c>
      <c r="F52" s="42"/>
      <c r="G52" s="42" t="s">
        <v>487</v>
      </c>
      <c r="H52" s="42" t="s">
        <v>487</v>
      </c>
      <c r="I52" s="42" t="s">
        <v>487</v>
      </c>
      <c r="J52" s="42" t="s">
        <v>487</v>
      </c>
      <c r="K52" s="42" t="s">
        <v>487</v>
      </c>
      <c r="L52" s="42" t="s">
        <v>487</v>
      </c>
    </row>
    <row r="53" spans="1:12" ht="48" customHeight="1" x14ac:dyDescent="0.25">
      <c r="A53" s="44" t="s">
        <v>182</v>
      </c>
      <c r="B53" s="98" t="s">
        <v>418</v>
      </c>
      <c r="C53" s="131">
        <v>46022</v>
      </c>
      <c r="D53" s="131">
        <v>47483</v>
      </c>
      <c r="E53" s="104" t="s">
        <v>485</v>
      </c>
      <c r="F53" s="104"/>
      <c r="G53" s="42" t="s">
        <v>487</v>
      </c>
      <c r="H53" s="42" t="s">
        <v>487</v>
      </c>
      <c r="I53" s="42" t="s">
        <v>487</v>
      </c>
      <c r="J53" s="42" t="s">
        <v>487</v>
      </c>
      <c r="K53" s="42" t="s">
        <v>487</v>
      </c>
      <c r="L53" s="42" t="s">
        <v>487</v>
      </c>
    </row>
    <row r="54" spans="1:12" ht="46.5" customHeight="1" x14ac:dyDescent="0.25">
      <c r="A54" s="44" t="s">
        <v>419</v>
      </c>
      <c r="B54" s="43" t="s">
        <v>183</v>
      </c>
      <c r="C54" s="42" t="s">
        <v>487</v>
      </c>
      <c r="D54" s="42" t="s">
        <v>487</v>
      </c>
      <c r="E54" s="42" t="s">
        <v>485</v>
      </c>
      <c r="F54" s="42"/>
      <c r="G54" s="42" t="s">
        <v>487</v>
      </c>
      <c r="H54" s="42" t="s">
        <v>487</v>
      </c>
      <c r="I54" s="42" t="s">
        <v>487</v>
      </c>
      <c r="J54" s="42" t="s">
        <v>487</v>
      </c>
      <c r="K54" s="42" t="s">
        <v>487</v>
      </c>
      <c r="L54" s="42" t="s">
        <v>487</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2025-11-03T07:59:25Z</dcterms:modified>
</cp:coreProperties>
</file>